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45" tabRatio="833" activeTab="0"/>
  </bookViews>
  <sheets>
    <sheet name="Cover" sheetId="1" r:id="rId1"/>
    <sheet name="Group's P&amp;L" sheetId="2" r:id="rId2"/>
    <sheet name="Group's Balance Sheet" sheetId="3" r:id="rId3"/>
    <sheet name="Segment Overview" sheetId="4" r:id="rId4"/>
    <sheet name="Segment Details" sheetId="5" r:id="rId5"/>
    <sheet name="Financial Services" sheetId="6" r:id="rId6"/>
    <sheet name="Payments &amp; Mobile" sheetId="7" r:id="rId7"/>
    <sheet name="Insurance Services" sheetId="8" r:id="rId8"/>
    <sheet name="Mail, Parcel &amp; Distribution" sheetId="9" r:id="rId9"/>
  </sheets>
  <definedNames>
    <definedName name="_xlnm.Print_Area" localSheetId="0">'Cover'!$B$3:$L$28</definedName>
    <definedName name="_xlnm.Print_Area" localSheetId="5">'Financial Services'!$D$2:$Q$129</definedName>
    <definedName name="_xlnm.Print_Area" localSheetId="2">'Group''s Balance Sheet'!$D$2:$K$56</definedName>
    <definedName name="_xlnm.Print_Area" localSheetId="1">'Group''s P&amp;L'!$D$2:$Q$31</definedName>
    <definedName name="_xlnm.Print_Area" localSheetId="7">'Insurance Services'!$D$2:$Q$152</definedName>
    <definedName name="_xlnm.Print_Area" localSheetId="8">'Mail, Parcel &amp; Distribution'!$D$2:$Q$119</definedName>
    <definedName name="_xlnm.Print_Area" localSheetId="6">'Payments &amp; Mobile'!$D$2:$Q$122</definedName>
    <definedName name="_xlnm.Print_Area" localSheetId="4">'Segment Details'!$D$2:$K$57</definedName>
    <definedName name="_xlnm.Print_Area" localSheetId="3">'Segment Overview'!$D$2:$Q$35</definedName>
    <definedName name="Poste_Italiane_s_Financial_Database" localSheetId="2">'Group''s Balance Sheet'!$D$2:$F$54</definedName>
    <definedName name="Poste_Italiane_s_Financial_Database">#REF!</definedName>
  </definedNames>
  <calcPr fullCalcOnLoad="1"/>
</workbook>
</file>

<file path=xl/sharedStrings.xml><?xml version="1.0" encoding="utf-8"?>
<sst xmlns="http://schemas.openxmlformats.org/spreadsheetml/2006/main" count="687" uniqueCount="271">
  <si>
    <t>Poste Italiane's Financial Database</t>
  </si>
  <si>
    <t>Investor Relations</t>
  </si>
  <si>
    <t>Index</t>
  </si>
  <si>
    <t>1. Group's P&amp;L</t>
  </si>
  <si>
    <t>2. Group's Balance Sheet</t>
  </si>
  <si>
    <t>3. Segment Overview</t>
  </si>
  <si>
    <t>4. Segment Details</t>
  </si>
  <si>
    <t>5. Financial Services</t>
  </si>
  <si>
    <t>7. Insurance Services</t>
  </si>
  <si>
    <t>Disclaimer</t>
  </si>
  <si>
    <t>Quarterly Results</t>
  </si>
  <si>
    <t>STATUTORY ACCOUNT</t>
  </si>
  <si>
    <t>CONSOLIDATED P&amp;L - €/m</t>
  </si>
  <si>
    <t>Revenue from Mail, Parcels &amp; Distribution</t>
  </si>
  <si>
    <t>Revenue from Financial Services</t>
  </si>
  <si>
    <t>of which, non-recurring income</t>
  </si>
  <si>
    <t>Insurance premium revenue</t>
  </si>
  <si>
    <t>Other income from insurance activities</t>
  </si>
  <si>
    <t>Net change in technical provisions and other claims expenses</t>
  </si>
  <si>
    <t>Other expenses from insurance activities</t>
  </si>
  <si>
    <t xml:space="preserve">Net operating revenue </t>
  </si>
  <si>
    <t>Cost of goods and services</t>
  </si>
  <si>
    <t>Other expenses from financial  activities</t>
  </si>
  <si>
    <t>Personnel expenses</t>
  </si>
  <si>
    <t>Depreciation, amortisation and impairments</t>
  </si>
  <si>
    <t>Capitalised costs and expenses</t>
  </si>
  <si>
    <t>Other operating costs</t>
  </si>
  <si>
    <t>of which, non-recurring costs</t>
  </si>
  <si>
    <t>Operating profit/(loss)</t>
  </si>
  <si>
    <t>EBIT Margin (%)</t>
  </si>
  <si>
    <t>Finance income/(costs)</t>
  </si>
  <si>
    <t>PROFIT/(LOSS) BEFORE TAX</t>
  </si>
  <si>
    <t>Income tax expense</t>
  </si>
  <si>
    <t>of which, non-recurring (income)/costs</t>
  </si>
  <si>
    <t>PROFIT FOR THE YEAR</t>
  </si>
  <si>
    <t/>
  </si>
  <si>
    <t>SEGMENT OVERVIEW</t>
  </si>
  <si>
    <t>SELECTED RESULTS - €/m</t>
  </si>
  <si>
    <t>NET OPERATING REVENUE</t>
  </si>
  <si>
    <t xml:space="preserve">Mail, Parcel &amp; Distribution </t>
  </si>
  <si>
    <t>Financial Services</t>
  </si>
  <si>
    <t>Insurance Services</t>
  </si>
  <si>
    <t>EBITDA</t>
  </si>
  <si>
    <t>EBIT</t>
  </si>
  <si>
    <t>Financial Service</t>
  </si>
  <si>
    <t>NET PROFIT</t>
  </si>
  <si>
    <t>CAPEX</t>
  </si>
  <si>
    <t>SEGMENT DETAILS - €/m</t>
  </si>
  <si>
    <t>Mail, Parcels &amp; Distribution</t>
  </si>
  <si>
    <t>Adjustments
and
eliminations</t>
  </si>
  <si>
    <t>Total</t>
  </si>
  <si>
    <t>External revenue</t>
  </si>
  <si>
    <t>Intersegment revenue</t>
  </si>
  <si>
    <t>TOTAL REVENUES</t>
  </si>
  <si>
    <t>Other expenses from financial activities</t>
  </si>
  <si>
    <t>Intersegment costs</t>
  </si>
  <si>
    <t>Total costs</t>
  </si>
  <si>
    <t>OPERATING PROFIT/(LOSS)</t>
  </si>
  <si>
    <t>Profit/(Loss) before tax</t>
  </si>
  <si>
    <t>PROFIT FOR THE PERIOD</t>
  </si>
  <si>
    <t>Year-to-date Results</t>
  </si>
  <si>
    <t>FY 2018</t>
  </si>
  <si>
    <t>Revenue from Insurance Services</t>
  </si>
  <si>
    <t>Operating cost</t>
  </si>
  <si>
    <t>9M 2019</t>
  </si>
  <si>
    <t>8. Mail, Parcel &amp; Distribution</t>
  </si>
  <si>
    <t>FY 2019</t>
  </si>
  <si>
    <t>FINANCIAL SERVICES</t>
  </si>
  <si>
    <t>REVENUE BREAKDOWN</t>
  </si>
  <si>
    <t>€/m</t>
  </si>
  <si>
    <t>EXTERNAL REVENUES</t>
  </si>
  <si>
    <t>Gross Capital Gain</t>
  </si>
  <si>
    <t>Interest Income and other revenues</t>
  </si>
  <si>
    <t>Postal Savings</t>
  </si>
  <si>
    <t>Transaction banking</t>
  </si>
  <si>
    <t>of which Plus Visa/Mastercard</t>
  </si>
  <si>
    <t>Third Parties Distribution</t>
  </si>
  <si>
    <t>of which BdM-MCC</t>
  </si>
  <si>
    <t>Asset Management</t>
  </si>
  <si>
    <t>of which Plus Anima</t>
  </si>
  <si>
    <t>INTERSEGMENT REVENUES</t>
  </si>
  <si>
    <t>SELECTED KPI</t>
  </si>
  <si>
    <t>TOTAL FINANCIAL ASSETS - TFAs (€/bn)</t>
  </si>
  <si>
    <t>Postal Saving Books</t>
  </si>
  <si>
    <t>Postal Bonds</t>
  </si>
  <si>
    <t>Deposits</t>
  </si>
  <si>
    <t>Net Technical Provisions</t>
  </si>
  <si>
    <t>Assets under custody</t>
  </si>
  <si>
    <t>CURRENT ACCOUNTS</t>
  </si>
  <si>
    <t>Average Current Account Deposits (€m)</t>
  </si>
  <si>
    <t>Average deposits from Public Administration</t>
  </si>
  <si>
    <t>Repo</t>
  </si>
  <si>
    <t>Average deposits from Retail and Postepay Retail</t>
  </si>
  <si>
    <t>Average deposits from Corporate customers and other</t>
  </si>
  <si>
    <t># of current accounts from PublicAdministration (K)</t>
  </si>
  <si>
    <t># of current accounts from Retail &amp; Corporate (M)</t>
  </si>
  <si>
    <t>Unrealized gains (€m)</t>
  </si>
  <si>
    <t>POSTAL SAVINGS</t>
  </si>
  <si>
    <t>Average Postal Savings Deposits (€m)</t>
  </si>
  <si>
    <t># of Postal Savings Books (M)</t>
  </si>
  <si>
    <t>POSTAL SAVINGS NET INFLOWS (€m)</t>
  </si>
  <si>
    <t xml:space="preserve">P&amp;L </t>
  </si>
  <si>
    <t xml:space="preserve">BALANCE SHEET  </t>
  </si>
  <si>
    <t>Property, plant and equipment</t>
  </si>
  <si>
    <t>Investment property</t>
  </si>
  <si>
    <t>Intangible assets</t>
  </si>
  <si>
    <t>Right of use assets</t>
  </si>
  <si>
    <t>Investments(*)</t>
  </si>
  <si>
    <t>Financial assets</t>
  </si>
  <si>
    <t>Trade receivables</t>
  </si>
  <si>
    <t>Deferred tax assets</t>
  </si>
  <si>
    <t>Other receivables and assets</t>
  </si>
  <si>
    <t>Technical provisions attributable to reinsurers</t>
  </si>
  <si>
    <t>Total Non-current assets</t>
  </si>
  <si>
    <t>Inventories</t>
  </si>
  <si>
    <t xml:space="preserve">Trade Receivables </t>
  </si>
  <si>
    <t xml:space="preserve">Current tax assets </t>
  </si>
  <si>
    <t>Cash and deposits attributable to BancoPosta</t>
  </si>
  <si>
    <t>Cash and cash equivalents</t>
  </si>
  <si>
    <t>Total current assets</t>
  </si>
  <si>
    <t>Non-current assets and disposal groups held for sale</t>
  </si>
  <si>
    <t>TOTAL ASSETS</t>
  </si>
  <si>
    <t>TOTAL EQUITY</t>
  </si>
  <si>
    <t>Technical provisions for insurance business</t>
  </si>
  <si>
    <t>Provisions for risks and charges</t>
  </si>
  <si>
    <t>Employee termination benefits and pension plans</t>
  </si>
  <si>
    <t>Financial liabilities(*)</t>
  </si>
  <si>
    <t>Deferred tax liabilities</t>
  </si>
  <si>
    <t>Other liabilities</t>
  </si>
  <si>
    <t>Total Non-current liabilities</t>
  </si>
  <si>
    <t>Trade payables</t>
  </si>
  <si>
    <t>Current tax liabilities</t>
  </si>
  <si>
    <t>Financial liabilities</t>
  </si>
  <si>
    <t>Total Current liabilities</t>
  </si>
  <si>
    <t>Liabilities related to assets held for sale</t>
  </si>
  <si>
    <t>TOTAL EQUITY AND LIABILITIES</t>
  </si>
  <si>
    <t>(*) Including reclassifications in relations to Anima and SIA' stakes</t>
  </si>
  <si>
    <t>INSURANCE SERVICES</t>
  </si>
  <si>
    <t>Life</t>
  </si>
  <si>
    <t>Segregated funds</t>
  </si>
  <si>
    <t>Unit linked</t>
  </si>
  <si>
    <t>Life protection</t>
  </si>
  <si>
    <t>P&amp;C</t>
  </si>
  <si>
    <t>Private Pension Plan</t>
  </si>
  <si>
    <t>NEW REVENUE BREAKDOWN</t>
  </si>
  <si>
    <t>Loadings on Premiums </t>
  </si>
  <si>
    <t xml:space="preserve">Investment margin </t>
  </si>
  <si>
    <t>o/w investment income</t>
  </si>
  <si>
    <t>o/w interest credited to policyholder</t>
  </si>
  <si>
    <t>Life tecnical margin</t>
  </si>
  <si>
    <t>Life Protection Premiums</t>
  </si>
  <si>
    <t xml:space="preserve">Change in Technical Reserves </t>
  </si>
  <si>
    <t>Other changes in technical reserves</t>
  </si>
  <si>
    <t>Life Net Revenues</t>
  </si>
  <si>
    <t>Earned premiums</t>
  </si>
  <si>
    <t xml:space="preserve">Claims </t>
  </si>
  <si>
    <t>Reinsurance result </t>
  </si>
  <si>
    <t>Investment income</t>
  </si>
  <si>
    <t>P&amp;C Net Revenues</t>
  </si>
  <si>
    <t>Other Revenues and Income</t>
  </si>
  <si>
    <t>TOTAL EXTERNAL REVENUES</t>
  </si>
  <si>
    <t>Gross Written Premiums</t>
  </si>
  <si>
    <t>GWP - Life</t>
  </si>
  <si>
    <t>GWP - P&amp;C</t>
  </si>
  <si>
    <t>Payment</t>
  </si>
  <si>
    <t>Property</t>
  </si>
  <si>
    <t xml:space="preserve">Personal </t>
  </si>
  <si>
    <t>Welfare</t>
  </si>
  <si>
    <t>Financial and Insurance Activities</t>
  </si>
  <si>
    <t>Right of use assets(*)</t>
  </si>
  <si>
    <t xml:space="preserve">Investments </t>
  </si>
  <si>
    <t>(*) New line added</t>
  </si>
  <si>
    <t>Eligible Own Funds</t>
  </si>
  <si>
    <t>Tier 1</t>
  </si>
  <si>
    <t>Tier 2</t>
  </si>
  <si>
    <t>Basic Solvency Capital Requirement (BSCR, before diversification)</t>
  </si>
  <si>
    <t>Market risk</t>
  </si>
  <si>
    <t>Counterparty risk</t>
  </si>
  <si>
    <t>Underwriting risk</t>
  </si>
  <si>
    <t>Diversification benefit</t>
  </si>
  <si>
    <t>Operational risk</t>
  </si>
  <si>
    <t>Other</t>
  </si>
  <si>
    <t>Solvency Capital Requirement</t>
  </si>
  <si>
    <t>Solvency II Ratio %</t>
  </si>
  <si>
    <t xml:space="preserve">Mobile </t>
  </si>
  <si>
    <t>Cards &amp; Acquiring</t>
  </si>
  <si>
    <t>of which Prepaid cards</t>
  </si>
  <si>
    <t>of which Acquiring</t>
  </si>
  <si>
    <t>Transaction Banking</t>
  </si>
  <si>
    <t>Payment Slips</t>
  </si>
  <si>
    <t>Banking &amp; Money Transfer</t>
  </si>
  <si>
    <t>Other Transaction Banking</t>
  </si>
  <si>
    <t>SELECTED KPI's</t>
  </si>
  <si>
    <t>MOBILE</t>
  </si>
  <si>
    <t>Mobile and Fixed Lines - End of Period (m)</t>
  </si>
  <si>
    <t>Mobile and Fixed Lines - Gross Additions (m)</t>
  </si>
  <si>
    <t>Mobile and Fixed Lines - Avereage  (m)</t>
  </si>
  <si>
    <t>ARPU (€/SIM)</t>
  </si>
  <si>
    <t>CARDS &amp; ACQUIRING</t>
  </si>
  <si>
    <t>Prepaid cards - # of cards (m)</t>
  </si>
  <si>
    <t>Prepaid card - Transaction Value (€m)</t>
  </si>
  <si>
    <t>Debit cards - # of cards (m)</t>
  </si>
  <si>
    <t>Debit card - Transaction Value (€m)</t>
  </si>
  <si>
    <t>Credit cards - # of cards (m)</t>
  </si>
  <si>
    <t>Credit card - Transaction Value (€m)</t>
  </si>
  <si>
    <t>Acquiring - # pos (m)</t>
  </si>
  <si>
    <t>Acquiring - Transaction Value (€m)</t>
  </si>
  <si>
    <t>MONEY TRANFER AND PAYMENTS</t>
  </si>
  <si>
    <t>Payments Slip # of payments (m)</t>
  </si>
  <si>
    <t>Bank&amp; Money Transfer: # transactions (m)</t>
  </si>
  <si>
    <t>MAIL, PARCELS &amp; DISTRIBUTION</t>
  </si>
  <si>
    <t xml:space="preserve">MAIL </t>
  </si>
  <si>
    <t>Different Unit</t>
  </si>
  <si>
    <t xml:space="preserve"> REVENUES (EUR/m)</t>
  </si>
  <si>
    <t>Unrecorded Mail</t>
  </si>
  <si>
    <t>Recorded Mail</t>
  </si>
  <si>
    <t xml:space="preserve">Direct Marketing </t>
  </si>
  <si>
    <t>Integrated Services</t>
  </si>
  <si>
    <t xml:space="preserve">USO </t>
  </si>
  <si>
    <t>VOLUMES (pz/m)</t>
  </si>
  <si>
    <t>Unrecorded Mail and Philately</t>
  </si>
  <si>
    <t>Direct Marketing e Unaddressed Mail</t>
  </si>
  <si>
    <t>PARCELS</t>
  </si>
  <si>
    <t>REVENUES (EUR/m)</t>
  </si>
  <si>
    <t>B2B</t>
  </si>
  <si>
    <t>B2C</t>
  </si>
  <si>
    <t>C2C</t>
  </si>
  <si>
    <t>International</t>
  </si>
  <si>
    <t>P&amp;L</t>
  </si>
  <si>
    <t xml:space="preserve">€/m </t>
  </si>
  <si>
    <t xml:space="preserve">Balance Sheet </t>
  </si>
  <si>
    <t xml:space="preserve">  Right of use assets(*)</t>
  </si>
  <si>
    <t>Investments(**)</t>
  </si>
  <si>
    <t>Financial assets(**)</t>
  </si>
  <si>
    <t>Current tax assets</t>
  </si>
  <si>
    <t>Total Current assets</t>
  </si>
  <si>
    <t>Deffered tax liabilities</t>
  </si>
  <si>
    <t>(**) Including reclassifications in relations to Anima and SIA' stakes</t>
  </si>
  <si>
    <t>CONSOLIDATED BALANCE SHEET - €/m</t>
  </si>
  <si>
    <t>Investments accounted for using the equity method</t>
  </si>
  <si>
    <t>Total non-current assets</t>
  </si>
  <si>
    <t>Share capital</t>
  </si>
  <si>
    <t>Reserves</t>
  </si>
  <si>
    <t>Own shares</t>
  </si>
  <si>
    <t>Retained earnings</t>
  </si>
  <si>
    <t>Total non-current liabilities</t>
  </si>
  <si>
    <t>Total current liabilities</t>
  </si>
  <si>
    <t>This document contains the main economic and financial data of the Poste Italiane Group for 2018, 2019 and Q1 2020. Figures are shown according to the new segment reporting and are in line with the criteria used for the 2018-2022 Business Plan which was presented to the financial community on 20 March 2019.</t>
  </si>
  <si>
    <t>Nel presente documento sono riportati i principali dati economico-finanziari del Gruppo Poste Italiane relativi agli esercizi 2018, 2019 e Q1 2020. Tali dati vengono esposti secondo modalità di rappresentazione coerenti con l’impostazione del Piano Industriale 2018-2022 presentato alla comunità finanziaria in data 20 Marzo 2019.</t>
  </si>
  <si>
    <t>Q1 2019</t>
  </si>
  <si>
    <t>H1 2019</t>
  </si>
  <si>
    <t>Q2 2019</t>
  </si>
  <si>
    <t>Q3 2019</t>
  </si>
  <si>
    <t>Q4 2019</t>
  </si>
  <si>
    <t>Q1 2020</t>
  </si>
  <si>
    <t>Q1</t>
  </si>
  <si>
    <t>6. Payments &amp; Mobile</t>
  </si>
  <si>
    <t>PAYMENTS &amp; MOBILE</t>
  </si>
  <si>
    <t>SOLVENCY II</t>
  </si>
  <si>
    <t>Revenue from Payment &amp; Mobile</t>
  </si>
  <si>
    <t>Payment &amp; Mobile</t>
  </si>
  <si>
    <t>Equity attributable to owners of the Parent</t>
  </si>
  <si>
    <t>Equity attributable to non-controlling interests*</t>
  </si>
  <si>
    <r>
      <t>Mutual Funds</t>
    </r>
    <r>
      <rPr>
        <vertAlign val="superscript"/>
        <sz val="7"/>
        <color indexed="63"/>
        <rFont val="Arial"/>
        <family val="2"/>
      </rPr>
      <t xml:space="preserve"> (*)</t>
    </r>
  </si>
  <si>
    <t>Financial liabilities(**)</t>
  </si>
  <si>
    <t>(*) Including Moneyfarm</t>
  </si>
  <si>
    <t>1Q 2019</t>
  </si>
  <si>
    <t>1H 2019</t>
  </si>
  <si>
    <t>2Q 2019</t>
  </si>
  <si>
    <t>3Q 2019</t>
  </si>
  <si>
    <t>4Q 2019</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</si>
</sst>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 ;\(#,##0\);\-\ \ \ "/>
    <numFmt numFmtId="172" formatCode="#,##0;\(#,##0\);\-"/>
    <numFmt numFmtId="173" formatCode="#,##0;\(#,##0\)"/>
    <numFmt numFmtId="174" formatCode="_(* #,##0.00_);_(* \(#,##0.00\);_(* &quot;-&quot;??_);_(@_)"/>
    <numFmt numFmtId="175" formatCode="#,##0.0;\(#,##0.0\)"/>
    <numFmt numFmtId="176" formatCode="_-* #,##0_-;\-* #,##0_-;_-* &quot;-&quot;??_-;_-@_-"/>
    <numFmt numFmtId="177" formatCode="#,##0.000;\(#,##0.000\)"/>
    <numFmt numFmtId="178" formatCode="#,##0.00;\(#,##0.00\)"/>
    <numFmt numFmtId="179" formatCode="&quot;Sì&quot;;&quot;Sì&quot;;&quot;No&quot;"/>
    <numFmt numFmtId="180" formatCode="&quot;Vero&quot;;&quot;Vero&quot;;&quot;Falso&quot;"/>
    <numFmt numFmtId="181" formatCode="&quot;Attivo&quot;;&quot;Attivo&quot;;&quot;Inattivo&quot;"/>
    <numFmt numFmtId="182" formatCode="[$€-2]\ #.##000_);[Red]\([$€-2]\ #.##000\)"/>
    <numFmt numFmtId="183" formatCode="#,##0.0\ ;\(#,##0.0\);\-\ \ \ "/>
    <numFmt numFmtId="184" formatCode="#,##0.0"/>
    <numFmt numFmtId="185" formatCode="#,##0_);\(#,##0\)"/>
    <numFmt numFmtId="186" formatCode="#,##0.000"/>
    <numFmt numFmtId="187" formatCode="#,##0.0000"/>
    <numFmt numFmtId="188" formatCode="#,##0.00\ ;\(#,##0.00\);\-\ \ \ "/>
    <numFmt numFmtId="189" formatCode="#,##0.000\ ;\(#,##0.000\);\-\ \ \ "/>
    <numFmt numFmtId="190" formatCode="\ #,##0;\ \(#,##0\)"/>
    <numFmt numFmtId="191" formatCode="#,##0.0000\ ;\(#,##0.0000\);\-\ \ \ "/>
    <numFmt numFmtId="192" formatCode="#,##0.000000\ ;\(#,##0.000000\);\-\ \ \ "/>
    <numFmt numFmtId="193" formatCode="_-* #,##0.000_-;\-* #,##0.000_-;_-* &quot;-&quot;??_-;_-@_-"/>
    <numFmt numFmtId="194" formatCode="_-* #,##0.00000_-;\-* #,##0.00000_-;_-* &quot;-&quot;??_-;_-@_-"/>
    <numFmt numFmtId="195" formatCode="0.000%"/>
    <numFmt numFmtId="196" formatCode="0.0000%"/>
    <numFmt numFmtId="197" formatCode="0.00000%"/>
    <numFmt numFmtId="198" formatCode="0.000000%"/>
    <numFmt numFmtId="199" formatCode="_-* #,##0.000000_-;\-* #,##0.000000_-;_-* &quot;-&quot;??_-;_-@_-"/>
    <numFmt numFmtId="200" formatCode="#,##0;\(#,##0\);\-\ \ \ "/>
    <numFmt numFmtId="201" formatCode="#,##0.000;\(#,##0.000\);\-\ \ \ "/>
    <numFmt numFmtId="202" formatCode="_-* #,##0.0000_-;\-* #,##0.0000_-;_-* &quot;-&quot;??_-;_-@_-"/>
    <numFmt numFmtId="203" formatCode="#,##0.000;\(#,##0.000\);\-"/>
  </numFmts>
  <fonts count="101">
    <font>
      <sz val="11"/>
      <color theme="1"/>
      <name val="Calibri"/>
      <family val="2"/>
    </font>
    <font>
      <sz val="11"/>
      <color indexed="8"/>
      <name val="Calibri"/>
      <family val="2"/>
    </font>
    <font>
      <b/>
      <sz val="11"/>
      <name val="Arial"/>
      <family val="2"/>
    </font>
    <font>
      <sz val="10"/>
      <name val="Arial"/>
      <family val="2"/>
    </font>
    <font>
      <b/>
      <sz val="10"/>
      <name val="Arial"/>
      <family val="2"/>
    </font>
    <font>
      <sz val="11"/>
      <name val="Arial"/>
      <family val="2"/>
    </font>
    <font>
      <vertAlign val="superscript"/>
      <sz val="7"/>
      <color indexed="6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36"/>
      <color indexed="63"/>
      <name val="Arial"/>
      <family val="2"/>
    </font>
    <font>
      <b/>
      <i/>
      <sz val="11"/>
      <color indexed="63"/>
      <name val="Arial"/>
      <family val="2"/>
    </font>
    <font>
      <b/>
      <sz val="16"/>
      <color indexed="63"/>
      <name val="Arial"/>
      <family val="2"/>
    </font>
    <font>
      <sz val="10"/>
      <color indexed="8"/>
      <name val="Arial"/>
      <family val="2"/>
    </font>
    <font>
      <b/>
      <sz val="10"/>
      <color indexed="63"/>
      <name val="Arial"/>
      <family val="2"/>
    </font>
    <font>
      <sz val="10"/>
      <color indexed="63"/>
      <name val="Arial"/>
      <family val="2"/>
    </font>
    <font>
      <i/>
      <sz val="10"/>
      <color indexed="63"/>
      <name val="Arial"/>
      <family val="2"/>
    </font>
    <font>
      <b/>
      <sz val="14"/>
      <color indexed="63"/>
      <name val="Arial"/>
      <family val="2"/>
    </font>
    <font>
      <sz val="11"/>
      <color indexed="8"/>
      <name val="Arial"/>
      <family val="2"/>
    </font>
    <font>
      <b/>
      <sz val="11"/>
      <color indexed="8"/>
      <name val="Arial"/>
      <family val="2"/>
    </font>
    <font>
      <u val="single"/>
      <sz val="11"/>
      <color indexed="30"/>
      <name val="Arial"/>
      <family val="2"/>
    </font>
    <font>
      <sz val="11"/>
      <color indexed="9"/>
      <name val="Arial"/>
      <family val="2"/>
    </font>
    <font>
      <sz val="11"/>
      <color indexed="63"/>
      <name val="Arial"/>
      <family val="2"/>
    </font>
    <font>
      <i/>
      <sz val="11"/>
      <color indexed="8"/>
      <name val="Arial"/>
      <family val="2"/>
    </font>
    <font>
      <i/>
      <sz val="10"/>
      <color indexed="8"/>
      <name val="Arial"/>
      <family val="2"/>
    </font>
    <font>
      <sz val="10"/>
      <color indexed="10"/>
      <name val="Arial"/>
      <family val="2"/>
    </font>
    <font>
      <sz val="11"/>
      <color indexed="10"/>
      <name val="Arial"/>
      <family val="2"/>
    </font>
    <font>
      <b/>
      <sz val="12"/>
      <color indexed="63"/>
      <name val="Arial"/>
      <family val="2"/>
    </font>
    <font>
      <b/>
      <sz val="11"/>
      <color indexed="56"/>
      <name val="Arial"/>
      <family val="2"/>
    </font>
    <font>
      <b/>
      <sz val="10"/>
      <color indexed="8"/>
      <name val="Arial"/>
      <family val="2"/>
    </font>
    <font>
      <b/>
      <sz val="11"/>
      <color indexed="63"/>
      <name val="Arial"/>
      <family val="2"/>
    </font>
    <font>
      <sz val="10"/>
      <color indexed="63"/>
      <name val="Calibri"/>
      <family val="2"/>
    </font>
    <font>
      <b/>
      <i/>
      <sz val="10"/>
      <color indexed="63"/>
      <name val="Arial"/>
      <family val="2"/>
    </font>
    <font>
      <sz val="10"/>
      <color indexed="8"/>
      <name val="Calibri"/>
      <family val="2"/>
    </font>
    <font>
      <b/>
      <sz val="15"/>
      <color indexed="30"/>
      <name val="Arial"/>
      <family val="2"/>
    </font>
    <font>
      <b/>
      <sz val="12"/>
      <color indexed="30"/>
      <name val="Arial"/>
      <family val="2"/>
    </font>
    <font>
      <b/>
      <sz val="11"/>
      <color indexed="10"/>
      <name val="Arial"/>
      <family val="2"/>
    </font>
    <font>
      <sz val="10"/>
      <color indexed="10"/>
      <name val="Calibri"/>
      <family val="2"/>
    </font>
    <font>
      <b/>
      <sz val="14"/>
      <color indexed="30"/>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36"/>
      <color theme="1" tint="0.34999001026153564"/>
      <name val="Arial"/>
      <family val="2"/>
    </font>
    <font>
      <b/>
      <i/>
      <sz val="11"/>
      <color theme="1" tint="0.34999001026153564"/>
      <name val="Arial"/>
      <family val="2"/>
    </font>
    <font>
      <b/>
      <sz val="16"/>
      <color theme="1" tint="0.34999001026153564"/>
      <name val="Arial"/>
      <family val="2"/>
    </font>
    <font>
      <sz val="10"/>
      <color theme="1"/>
      <name val="Arial"/>
      <family val="2"/>
    </font>
    <font>
      <b/>
      <sz val="10"/>
      <color rgb="FF595959"/>
      <name val="Arial"/>
      <family val="2"/>
    </font>
    <font>
      <sz val="10"/>
      <color rgb="FF595959"/>
      <name val="Arial"/>
      <family val="2"/>
    </font>
    <font>
      <i/>
      <sz val="10"/>
      <color rgb="FF595959"/>
      <name val="Arial"/>
      <family val="2"/>
    </font>
    <font>
      <b/>
      <sz val="14"/>
      <color rgb="FF595959"/>
      <name val="Arial"/>
      <family val="2"/>
    </font>
    <font>
      <sz val="11"/>
      <color theme="1"/>
      <name val="Arial"/>
      <family val="2"/>
    </font>
    <font>
      <b/>
      <sz val="11"/>
      <color theme="1"/>
      <name val="Arial"/>
      <family val="2"/>
    </font>
    <font>
      <u val="single"/>
      <sz val="11"/>
      <color theme="10"/>
      <name val="Arial"/>
      <family val="2"/>
    </font>
    <font>
      <sz val="11"/>
      <color theme="0"/>
      <name val="Arial"/>
      <family val="2"/>
    </font>
    <font>
      <sz val="11"/>
      <color rgb="FF595959"/>
      <name val="Arial"/>
      <family val="2"/>
    </font>
    <font>
      <i/>
      <sz val="11"/>
      <color theme="1"/>
      <name val="Arial"/>
      <family val="2"/>
    </font>
    <font>
      <i/>
      <sz val="10"/>
      <color theme="1"/>
      <name val="Arial"/>
      <family val="2"/>
    </font>
    <font>
      <sz val="10"/>
      <color rgb="FFFF0000"/>
      <name val="Arial"/>
      <family val="2"/>
    </font>
    <font>
      <sz val="11"/>
      <color rgb="FFFF0000"/>
      <name val="Arial"/>
      <family val="2"/>
    </font>
    <font>
      <b/>
      <sz val="12"/>
      <color rgb="FF595959"/>
      <name val="Arial"/>
      <family val="2"/>
    </font>
    <font>
      <b/>
      <sz val="11"/>
      <color rgb="FF002060"/>
      <name val="Arial"/>
      <family val="2"/>
    </font>
    <font>
      <b/>
      <sz val="10"/>
      <color theme="1"/>
      <name val="Arial"/>
      <family val="2"/>
    </font>
    <font>
      <b/>
      <sz val="11"/>
      <color rgb="FF595959"/>
      <name val="Arial"/>
      <family val="2"/>
    </font>
    <font>
      <sz val="10"/>
      <color rgb="FF595959"/>
      <name val="Calibri"/>
      <family val="2"/>
    </font>
    <font>
      <b/>
      <i/>
      <sz val="10"/>
      <color rgb="FF595959"/>
      <name val="Arial"/>
      <family val="2"/>
    </font>
    <font>
      <sz val="10"/>
      <color theme="1"/>
      <name val="Calibri"/>
      <family val="2"/>
    </font>
    <font>
      <b/>
      <sz val="15"/>
      <color rgb="FF0047BB"/>
      <name val="Arial"/>
      <family val="2"/>
    </font>
    <font>
      <b/>
      <sz val="12"/>
      <color rgb="FF0047BB"/>
      <name val="Arial"/>
      <family val="2"/>
    </font>
    <font>
      <b/>
      <sz val="11"/>
      <color rgb="FFFF0000"/>
      <name val="Arial"/>
      <family val="2"/>
    </font>
    <font>
      <sz val="10"/>
      <color rgb="FFFF0000"/>
      <name val="Calibri"/>
      <family val="2"/>
    </font>
    <font>
      <b/>
      <sz val="14"/>
      <color rgb="FF0047BB"/>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EEDC0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ck">
        <color rgb="FFEEDC00"/>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0" borderId="2" applyNumberFormat="0" applyFill="0" applyAlignment="0" applyProtection="0"/>
    <xf numFmtId="0" fontId="57" fillId="21" borderId="3"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0" fontId="62" fillId="20" borderId="5"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1" borderId="0" applyNumberFormat="0" applyBorder="0" applyAlignment="0" applyProtection="0"/>
    <xf numFmtId="0" fontId="7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07">
    <xf numFmtId="0" fontId="0" fillId="0" borderId="0" xfId="0" applyFont="1" applyAlignment="1">
      <alignment/>
    </xf>
    <xf numFmtId="0" fontId="72" fillId="33" borderId="0" xfId="0" applyFont="1" applyFill="1" applyBorder="1" applyAlignment="1">
      <alignment/>
    </xf>
    <xf numFmtId="0" fontId="73" fillId="33" borderId="0" xfId="0" applyFont="1" applyFill="1" applyBorder="1" applyAlignment="1">
      <alignment/>
    </xf>
    <xf numFmtId="0" fontId="74" fillId="33" borderId="0" xfId="0" applyFont="1" applyFill="1" applyBorder="1" applyAlignment="1">
      <alignment/>
    </xf>
    <xf numFmtId="0" fontId="75" fillId="33" borderId="0" xfId="0" applyFont="1" applyFill="1" applyAlignment="1">
      <alignment/>
    </xf>
    <xf numFmtId="0" fontId="2" fillId="33" borderId="0" xfId="0" applyFont="1" applyFill="1" applyBorder="1" applyAlignment="1">
      <alignment/>
    </xf>
    <xf numFmtId="0" fontId="74" fillId="33" borderId="0" xfId="0" applyFont="1" applyFill="1" applyBorder="1" applyAlignment="1">
      <alignment/>
    </xf>
    <xf numFmtId="171" fontId="76" fillId="34" borderId="0" xfId="0" applyNumberFormat="1" applyFont="1" applyFill="1" applyBorder="1" applyAlignment="1" quotePrefix="1">
      <alignment horizontal="left" vertical="center"/>
    </xf>
    <xf numFmtId="0" fontId="77" fillId="33" borderId="0" xfId="0" applyFont="1" applyFill="1" applyAlignment="1">
      <alignment horizontal="left" indent="2"/>
    </xf>
    <xf numFmtId="0" fontId="76" fillId="33" borderId="0" xfId="0" applyFont="1" applyFill="1" applyAlignment="1">
      <alignment horizontal="left" indent="1"/>
    </xf>
    <xf numFmtId="0" fontId="77" fillId="33" borderId="0" xfId="0" applyFont="1" applyFill="1" applyAlignment="1">
      <alignment horizontal="left" indent="3"/>
    </xf>
    <xf numFmtId="0" fontId="77" fillId="33" borderId="0" xfId="0" applyFont="1" applyFill="1" applyBorder="1" applyAlignment="1">
      <alignment horizontal="left" indent="3"/>
    </xf>
    <xf numFmtId="171" fontId="3" fillId="33" borderId="0" xfId="0" applyNumberFormat="1" applyFont="1" applyFill="1" applyBorder="1" applyAlignment="1">
      <alignment horizontal="left" vertical="center" wrapText="1" indent="2"/>
    </xf>
    <xf numFmtId="0" fontId="76" fillId="33" borderId="0" xfId="0" applyFont="1" applyFill="1" applyBorder="1" applyAlignment="1">
      <alignment horizontal="left" indent="1"/>
    </xf>
    <xf numFmtId="171" fontId="4" fillId="33" borderId="0" xfId="0" applyNumberFormat="1" applyFont="1" applyFill="1" applyBorder="1" applyAlignment="1">
      <alignment horizontal="left" vertical="center" wrapText="1"/>
    </xf>
    <xf numFmtId="0" fontId="77" fillId="33" borderId="0" xfId="0" applyFont="1" applyFill="1" applyBorder="1" applyAlignment="1">
      <alignment horizontal="left" wrapText="1" indent="3"/>
    </xf>
    <xf numFmtId="171" fontId="3" fillId="33" borderId="0" xfId="0" applyNumberFormat="1" applyFont="1" applyFill="1" applyBorder="1" applyAlignment="1">
      <alignment vertical="center" wrapText="1"/>
    </xf>
    <xf numFmtId="171" fontId="3" fillId="33" borderId="0" xfId="0" applyNumberFormat="1" applyFont="1" applyFill="1" applyBorder="1" applyAlignment="1">
      <alignment wrapText="1"/>
    </xf>
    <xf numFmtId="171" fontId="4" fillId="33" borderId="0" xfId="0" applyNumberFormat="1" applyFont="1" applyFill="1" applyBorder="1" applyAlignment="1">
      <alignment vertical="center"/>
    </xf>
    <xf numFmtId="171" fontId="3" fillId="33" borderId="0" xfId="52" applyNumberFormat="1" applyFont="1" applyFill="1" applyBorder="1" applyAlignment="1">
      <alignment/>
    </xf>
    <xf numFmtId="0" fontId="76" fillId="33" borderId="0" xfId="0" applyFont="1" applyFill="1" applyAlignment="1">
      <alignment/>
    </xf>
    <xf numFmtId="0" fontId="77" fillId="33" borderId="0" xfId="0" applyFont="1" applyFill="1" applyAlignment="1">
      <alignment horizontal="left" indent="5"/>
    </xf>
    <xf numFmtId="0" fontId="77" fillId="33" borderId="0" xfId="0" applyFont="1" applyFill="1" applyAlignment="1">
      <alignment/>
    </xf>
    <xf numFmtId="0" fontId="76" fillId="33" borderId="10" xfId="0" applyFont="1" applyFill="1" applyBorder="1" applyAlignment="1">
      <alignment horizontal="left" indent="1"/>
    </xf>
    <xf numFmtId="171" fontId="77" fillId="33" borderId="0" xfId="52" applyNumberFormat="1" applyFont="1" applyFill="1" applyAlignment="1">
      <alignment/>
    </xf>
    <xf numFmtId="0" fontId="78" fillId="33" borderId="0" xfId="0" applyFont="1" applyFill="1" applyAlignment="1">
      <alignment horizontal="left" indent="3"/>
    </xf>
    <xf numFmtId="0" fontId="78" fillId="33" borderId="0" xfId="0" applyFont="1" applyFill="1" applyAlignment="1">
      <alignment/>
    </xf>
    <xf numFmtId="0" fontId="79" fillId="34" borderId="10" xfId="0" applyNumberFormat="1" applyFont="1" applyFill="1" applyBorder="1" applyAlignment="1" quotePrefix="1">
      <alignment horizontal="left" vertical="center"/>
    </xf>
    <xf numFmtId="0" fontId="76" fillId="34" borderId="0" xfId="0" applyFont="1" applyFill="1" applyBorder="1" applyAlignment="1">
      <alignment horizontal="right" vertical="center" wrapText="1"/>
    </xf>
    <xf numFmtId="3" fontId="77" fillId="33" borderId="0" xfId="0" applyNumberFormat="1" applyFont="1" applyFill="1" applyAlignment="1">
      <alignment horizontal="right"/>
    </xf>
    <xf numFmtId="173" fontId="76" fillId="33" borderId="0" xfId="0" applyNumberFormat="1" applyFont="1" applyFill="1" applyAlignment="1">
      <alignment horizontal="right"/>
    </xf>
    <xf numFmtId="173" fontId="77" fillId="33" borderId="0" xfId="0" applyNumberFormat="1" applyFont="1" applyFill="1" applyAlignment="1">
      <alignment horizontal="right"/>
    </xf>
    <xf numFmtId="3" fontId="76" fillId="33" borderId="0" xfId="0" applyNumberFormat="1" applyFont="1" applyFill="1" applyAlignment="1">
      <alignment horizontal="right"/>
    </xf>
    <xf numFmtId="3" fontId="78" fillId="33" borderId="0" xfId="0" applyNumberFormat="1" applyFont="1" applyFill="1" applyAlignment="1">
      <alignment horizontal="right"/>
    </xf>
    <xf numFmtId="170" fontId="78" fillId="33" borderId="0" xfId="59" applyNumberFormat="1" applyFont="1" applyFill="1" applyAlignment="1">
      <alignment horizontal="right"/>
    </xf>
    <xf numFmtId="173" fontId="78" fillId="33" borderId="0" xfId="0" applyNumberFormat="1" applyFont="1" applyFill="1" applyAlignment="1">
      <alignment horizontal="right"/>
    </xf>
    <xf numFmtId="172" fontId="78" fillId="33" borderId="0" xfId="0" applyNumberFormat="1" applyFont="1" applyFill="1" applyAlignment="1" quotePrefix="1">
      <alignment horizontal="right"/>
    </xf>
    <xf numFmtId="173" fontId="78" fillId="0" borderId="0" xfId="0" applyNumberFormat="1" applyFont="1" applyFill="1" applyAlignment="1">
      <alignment horizontal="right"/>
    </xf>
    <xf numFmtId="200" fontId="76" fillId="33" borderId="0" xfId="0" applyNumberFormat="1" applyFont="1" applyFill="1" applyAlignment="1">
      <alignment horizontal="right"/>
    </xf>
    <xf numFmtId="0" fontId="80" fillId="33" borderId="0" xfId="0" applyFont="1" applyFill="1" applyBorder="1" applyAlignment="1">
      <alignment/>
    </xf>
    <xf numFmtId="0" fontId="80" fillId="33" borderId="0" xfId="0" applyFont="1" applyFill="1" applyAlignment="1">
      <alignment/>
    </xf>
    <xf numFmtId="0" fontId="81" fillId="33" borderId="0" xfId="0" applyFont="1" applyFill="1" applyBorder="1" applyAlignment="1">
      <alignment/>
    </xf>
    <xf numFmtId="0" fontId="5" fillId="33" borderId="0" xfId="0" applyFont="1" applyFill="1" applyBorder="1" applyAlignment="1">
      <alignment/>
    </xf>
    <xf numFmtId="0" fontId="80" fillId="33" borderId="0" xfId="0" applyFont="1" applyFill="1" applyAlignment="1">
      <alignment/>
    </xf>
    <xf numFmtId="172" fontId="78" fillId="0" borderId="0" xfId="0" applyNumberFormat="1" applyFont="1" applyFill="1" applyBorder="1" applyAlignment="1" quotePrefix="1">
      <alignment horizontal="right"/>
    </xf>
    <xf numFmtId="0" fontId="82" fillId="33" borderId="0" xfId="36" applyFont="1" applyFill="1" applyBorder="1" applyAlignment="1">
      <alignment/>
    </xf>
    <xf numFmtId="0" fontId="77" fillId="33" borderId="0" xfId="0" applyFont="1" applyFill="1" applyAlignment="1">
      <alignment horizontal="right"/>
    </xf>
    <xf numFmtId="171" fontId="77" fillId="33" borderId="0" xfId="0" applyNumberFormat="1" applyFont="1" applyFill="1" applyAlignment="1">
      <alignment horizontal="left" vertical="center" wrapText="1" indent="2"/>
    </xf>
    <xf numFmtId="171" fontId="77" fillId="33" borderId="0" xfId="0" applyNumberFormat="1" applyFont="1" applyFill="1" applyAlignment="1">
      <alignment vertical="center" wrapText="1"/>
    </xf>
    <xf numFmtId="171" fontId="76" fillId="33" borderId="10" xfId="0" applyNumberFormat="1" applyFont="1" applyFill="1" applyBorder="1" applyAlignment="1">
      <alignment vertical="center" wrapText="1"/>
    </xf>
    <xf numFmtId="171" fontId="76" fillId="33" borderId="0" xfId="0" applyNumberFormat="1" applyFont="1" applyFill="1" applyAlignment="1">
      <alignment vertical="center" wrapText="1"/>
    </xf>
    <xf numFmtId="171" fontId="77" fillId="33" borderId="0" xfId="0" applyNumberFormat="1" applyFont="1" applyFill="1" applyAlignment="1">
      <alignment wrapText="1"/>
    </xf>
    <xf numFmtId="171" fontId="76" fillId="33" borderId="10" xfId="0" applyNumberFormat="1" applyFont="1" applyFill="1" applyBorder="1" applyAlignment="1">
      <alignment vertical="center"/>
    </xf>
    <xf numFmtId="171" fontId="76" fillId="34" borderId="10" xfId="0" applyNumberFormat="1" applyFont="1" applyFill="1" applyBorder="1" applyAlignment="1" quotePrefix="1">
      <alignment horizontal="right" vertical="center" wrapText="1"/>
    </xf>
    <xf numFmtId="171" fontId="76" fillId="33" borderId="0" xfId="0" applyNumberFormat="1" applyFont="1" applyFill="1" applyBorder="1" applyAlignment="1">
      <alignment horizontal="left" vertical="center" wrapText="1"/>
    </xf>
    <xf numFmtId="171" fontId="76" fillId="33" borderId="0" xfId="0" applyNumberFormat="1" applyFont="1" applyFill="1" applyBorder="1" applyAlignment="1">
      <alignment vertical="center"/>
    </xf>
    <xf numFmtId="3" fontId="77" fillId="34" borderId="0" xfId="0" applyNumberFormat="1" applyFont="1" applyFill="1" applyAlignment="1">
      <alignment horizontal="right"/>
    </xf>
    <xf numFmtId="3" fontId="76" fillId="34" borderId="0" xfId="0" applyNumberFormat="1" applyFont="1" applyFill="1" applyAlignment="1">
      <alignment horizontal="right"/>
    </xf>
    <xf numFmtId="173" fontId="77" fillId="34" borderId="0" xfId="0" applyNumberFormat="1" applyFont="1" applyFill="1" applyAlignment="1">
      <alignment horizontal="right"/>
    </xf>
    <xf numFmtId="200" fontId="77" fillId="33" borderId="0" xfId="0" applyNumberFormat="1" applyFont="1" applyFill="1" applyAlignment="1">
      <alignment horizontal="right"/>
    </xf>
    <xf numFmtId="0" fontId="75" fillId="33" borderId="0" xfId="0" applyFont="1" applyFill="1" applyAlignment="1">
      <alignment horizontal="right"/>
    </xf>
    <xf numFmtId="0" fontId="75" fillId="33" borderId="0" xfId="0" applyFont="1" applyFill="1" applyAlignment="1">
      <alignment horizontal="center"/>
    </xf>
    <xf numFmtId="3" fontId="75" fillId="33" borderId="0" xfId="0" applyNumberFormat="1" applyFont="1" applyFill="1" applyAlignment="1">
      <alignment horizontal="right"/>
    </xf>
    <xf numFmtId="170" fontId="75" fillId="33" borderId="0" xfId="59" applyNumberFormat="1" applyFont="1" applyFill="1" applyAlignment="1">
      <alignment horizontal="center"/>
    </xf>
    <xf numFmtId="0" fontId="83" fillId="33" borderId="0" xfId="0" applyFont="1" applyFill="1" applyAlignment="1">
      <alignment/>
    </xf>
    <xf numFmtId="0" fontId="84" fillId="33" borderId="0" xfId="0" applyFont="1" applyFill="1" applyAlignment="1">
      <alignment/>
    </xf>
    <xf numFmtId="0" fontId="78" fillId="33" borderId="0" xfId="0" applyFont="1" applyFill="1" applyAlignment="1">
      <alignment horizontal="right"/>
    </xf>
    <xf numFmtId="0" fontId="85" fillId="33" borderId="0" xfId="0" applyFont="1" applyFill="1" applyAlignment="1">
      <alignment/>
    </xf>
    <xf numFmtId="0" fontId="86" fillId="33" borderId="0" xfId="0" applyFont="1" applyFill="1" applyAlignment="1">
      <alignment horizontal="right"/>
    </xf>
    <xf numFmtId="173" fontId="75" fillId="33" borderId="0" xfId="0" applyNumberFormat="1" applyFont="1" applyFill="1" applyAlignment="1">
      <alignment horizontal="center"/>
    </xf>
    <xf numFmtId="173" fontId="87" fillId="33" borderId="0" xfId="0" applyNumberFormat="1" applyFont="1" applyFill="1" applyAlignment="1">
      <alignment horizontal="center"/>
    </xf>
    <xf numFmtId="173" fontId="88" fillId="33" borderId="0" xfId="0" applyNumberFormat="1" applyFont="1" applyFill="1" applyAlignment="1">
      <alignment/>
    </xf>
    <xf numFmtId="178" fontId="80" fillId="33" borderId="0" xfId="0" applyNumberFormat="1" applyFont="1" applyFill="1" applyAlignment="1">
      <alignment/>
    </xf>
    <xf numFmtId="173" fontId="78" fillId="0" borderId="0" xfId="0" applyNumberFormat="1" applyFont="1" applyAlignment="1">
      <alignment horizontal="right"/>
    </xf>
    <xf numFmtId="173" fontId="77" fillId="0" borderId="0" xfId="0" applyNumberFormat="1" applyFont="1" applyAlignment="1">
      <alignment horizontal="right"/>
    </xf>
    <xf numFmtId="0" fontId="0" fillId="33" borderId="0" xfId="0" applyFill="1" applyAlignment="1">
      <alignment/>
    </xf>
    <xf numFmtId="0" fontId="85" fillId="33" borderId="0" xfId="0" applyFont="1" applyFill="1" applyAlignment="1">
      <alignment horizontal="left" vertical="center" wrapText="1"/>
    </xf>
    <xf numFmtId="0" fontId="89" fillId="34" borderId="0" xfId="0" applyFont="1" applyFill="1" applyBorder="1" applyAlignment="1">
      <alignment horizontal="left" vertical="center" wrapText="1"/>
    </xf>
    <xf numFmtId="0" fontId="89" fillId="33" borderId="0" xfId="0" applyFont="1" applyFill="1" applyBorder="1" applyAlignment="1">
      <alignment horizontal="left" vertical="center" wrapText="1"/>
    </xf>
    <xf numFmtId="0" fontId="77" fillId="33" borderId="11" xfId="0" applyFont="1" applyFill="1" applyBorder="1" applyAlignment="1">
      <alignment horizontal="left" vertical="center" wrapText="1"/>
    </xf>
    <xf numFmtId="3" fontId="77" fillId="33" borderId="11" xfId="0" applyNumberFormat="1" applyFont="1" applyFill="1" applyBorder="1" applyAlignment="1">
      <alignment horizontal="left" vertical="center" wrapText="1"/>
    </xf>
    <xf numFmtId="0" fontId="76" fillId="33" borderId="0" xfId="0" applyFont="1" applyFill="1" applyAlignment="1">
      <alignment horizontal="left" indent="3"/>
    </xf>
    <xf numFmtId="0" fontId="77" fillId="33" borderId="0" xfId="0" applyFont="1" applyFill="1" applyAlignment="1">
      <alignment horizontal="left" indent="9"/>
    </xf>
    <xf numFmtId="171" fontId="77" fillId="33" borderId="0" xfId="0" applyNumberFormat="1" applyFont="1" applyFill="1" applyBorder="1" applyAlignment="1">
      <alignment vertical="center" wrapText="1"/>
    </xf>
    <xf numFmtId="0" fontId="77" fillId="0" borderId="0" xfId="0" applyFont="1" applyFill="1" applyAlignment="1">
      <alignment horizontal="left" indent="9"/>
    </xf>
    <xf numFmtId="0" fontId="89" fillId="33" borderId="11" xfId="0" applyFont="1" applyFill="1" applyBorder="1" applyAlignment="1">
      <alignment horizontal="left" vertical="center" wrapText="1"/>
    </xf>
    <xf numFmtId="0" fontId="90" fillId="33" borderId="0" xfId="0" applyFont="1" applyFill="1" applyAlignment="1">
      <alignment/>
    </xf>
    <xf numFmtId="0" fontId="76" fillId="33" borderId="0" xfId="0" applyFont="1" applyFill="1" applyAlignment="1">
      <alignment horizontal="right"/>
    </xf>
    <xf numFmtId="0" fontId="77" fillId="33" borderId="0" xfId="0" applyFont="1" applyFill="1" applyAlignment="1">
      <alignment horizontal="left" indent="1"/>
    </xf>
    <xf numFmtId="175" fontId="77" fillId="33" borderId="0" xfId="0" applyNumberFormat="1" applyFont="1" applyFill="1" applyAlignment="1">
      <alignment horizontal="right"/>
    </xf>
    <xf numFmtId="0" fontId="77" fillId="33" borderId="0" xfId="0" applyFont="1" applyFill="1" applyAlignment="1">
      <alignment horizontal="left" wrapText="1" indent="1"/>
    </xf>
    <xf numFmtId="173" fontId="76" fillId="0" borderId="0" xfId="0" applyNumberFormat="1" applyFont="1" applyFill="1" applyAlignment="1">
      <alignment horizontal="right"/>
    </xf>
    <xf numFmtId="0" fontId="75" fillId="33" borderId="0" xfId="0" applyFont="1" applyFill="1" applyBorder="1" applyAlignment="1">
      <alignment/>
    </xf>
    <xf numFmtId="171" fontId="77" fillId="33" borderId="0" xfId="0" applyNumberFormat="1" applyFont="1" applyFill="1" applyBorder="1" applyAlignment="1">
      <alignment horizontal="left" vertical="center" wrapText="1" indent="2"/>
    </xf>
    <xf numFmtId="171" fontId="76" fillId="33" borderId="0" xfId="0" applyNumberFormat="1" applyFont="1" applyFill="1" applyBorder="1" applyAlignment="1">
      <alignment vertical="center" wrapText="1"/>
    </xf>
    <xf numFmtId="171" fontId="77" fillId="33" borderId="0" xfId="0" applyNumberFormat="1" applyFont="1" applyFill="1" applyBorder="1" applyAlignment="1">
      <alignment wrapText="1"/>
    </xf>
    <xf numFmtId="171" fontId="77" fillId="33" borderId="0" xfId="0" applyNumberFormat="1" applyFont="1" applyFill="1" applyBorder="1" applyAlignment="1">
      <alignment vertical="center"/>
    </xf>
    <xf numFmtId="171" fontId="77" fillId="33" borderId="0" xfId="52" applyNumberFormat="1" applyFont="1" applyFill="1" applyBorder="1" applyAlignment="1">
      <alignment/>
    </xf>
    <xf numFmtId="170" fontId="75" fillId="33" borderId="0" xfId="59" applyNumberFormat="1" applyFont="1" applyFill="1" applyAlignment="1">
      <alignment horizontal="right"/>
    </xf>
    <xf numFmtId="176" fontId="77" fillId="33" borderId="0" xfId="50" applyNumberFormat="1" applyFont="1" applyFill="1" applyAlignment="1">
      <alignment horizontal="right"/>
    </xf>
    <xf numFmtId="176" fontId="77" fillId="33" borderId="0" xfId="50" applyNumberFormat="1" applyFont="1" applyFill="1" applyAlignment="1">
      <alignment/>
    </xf>
    <xf numFmtId="176" fontId="76" fillId="33" borderId="0" xfId="50" applyNumberFormat="1" applyFont="1" applyFill="1" applyAlignment="1">
      <alignment/>
    </xf>
    <xf numFmtId="0" fontId="81" fillId="33" borderId="0" xfId="0" applyFont="1" applyFill="1" applyAlignment="1">
      <alignment/>
    </xf>
    <xf numFmtId="0" fontId="91" fillId="33" borderId="0" xfId="0" applyFont="1" applyFill="1" applyAlignment="1">
      <alignment horizontal="right"/>
    </xf>
    <xf numFmtId="0" fontId="92" fillId="33" borderId="0" xfId="0" applyFont="1" applyFill="1" applyAlignment="1">
      <alignment/>
    </xf>
    <xf numFmtId="0" fontId="78" fillId="33" borderId="0" xfId="0" applyFont="1" applyFill="1" applyAlignment="1">
      <alignment horizontal="left" indent="1"/>
    </xf>
    <xf numFmtId="0" fontId="78" fillId="33" borderId="0" xfId="0" applyFont="1" applyFill="1" applyAlignment="1">
      <alignment/>
    </xf>
    <xf numFmtId="193" fontId="75" fillId="33" borderId="0" xfId="50" applyNumberFormat="1" applyFont="1" applyFill="1" applyAlignment="1">
      <alignment horizontal="right"/>
    </xf>
    <xf numFmtId="193" fontId="77" fillId="33" borderId="0" xfId="50" applyNumberFormat="1" applyFont="1" applyFill="1" applyAlignment="1">
      <alignment horizontal="right"/>
    </xf>
    <xf numFmtId="0" fontId="92" fillId="33" borderId="0" xfId="0" applyFont="1" applyFill="1" applyBorder="1" applyAlignment="1">
      <alignment horizontal="right" vertical="center" wrapText="1"/>
    </xf>
    <xf numFmtId="200" fontId="76" fillId="33" borderId="0" xfId="0" applyNumberFormat="1" applyFont="1" applyFill="1" applyBorder="1" applyAlignment="1">
      <alignment vertical="center" wrapText="1"/>
    </xf>
    <xf numFmtId="193" fontId="76" fillId="33" borderId="0" xfId="50" applyNumberFormat="1" applyFont="1" applyFill="1" applyBorder="1" applyAlignment="1">
      <alignment vertical="center" wrapText="1"/>
    </xf>
    <xf numFmtId="200" fontId="76" fillId="0" borderId="0" xfId="0" applyNumberFormat="1" applyFont="1" applyFill="1" applyAlignment="1">
      <alignment horizontal="right"/>
    </xf>
    <xf numFmtId="0" fontId="77" fillId="33" borderId="0" xfId="0" applyFont="1" applyFill="1" applyAlignment="1">
      <alignment horizontal="left" indent="6"/>
    </xf>
    <xf numFmtId="0" fontId="77" fillId="33" borderId="0" xfId="0" applyFont="1" applyFill="1" applyAlignment="1">
      <alignment horizontal="left" indent="8"/>
    </xf>
    <xf numFmtId="200" fontId="78" fillId="33" borderId="0" xfId="0" applyNumberFormat="1" applyFont="1" applyFill="1" applyAlignment="1">
      <alignment horizontal="right"/>
    </xf>
    <xf numFmtId="193" fontId="80" fillId="33" borderId="0" xfId="50" applyNumberFormat="1" applyFont="1" applyFill="1" applyAlignment="1">
      <alignment/>
    </xf>
    <xf numFmtId="172" fontId="77" fillId="33" borderId="11" xfId="0" applyNumberFormat="1" applyFont="1" applyFill="1" applyBorder="1" applyAlignment="1">
      <alignment horizontal="left" vertical="center" wrapText="1"/>
    </xf>
    <xf numFmtId="0" fontId="93" fillId="33" borderId="0" xfId="0" applyFont="1" applyFill="1" applyAlignment="1">
      <alignment horizontal="right"/>
    </xf>
    <xf numFmtId="172" fontId="77" fillId="33" borderId="0" xfId="0" applyNumberFormat="1" applyFont="1" applyFill="1" applyBorder="1" applyAlignment="1">
      <alignment vertical="center" wrapText="1"/>
    </xf>
    <xf numFmtId="0" fontId="78" fillId="33" borderId="0" xfId="0" applyFont="1" applyFill="1" applyBorder="1" applyAlignment="1">
      <alignment horizontal="left" indent="5"/>
    </xf>
    <xf numFmtId="172" fontId="78" fillId="33" borderId="0" xfId="0" applyNumberFormat="1" applyFont="1" applyFill="1" applyBorder="1" applyAlignment="1">
      <alignment vertical="center" wrapText="1"/>
    </xf>
    <xf numFmtId="193" fontId="86" fillId="33" borderId="0" xfId="50" applyNumberFormat="1" applyFont="1" applyFill="1" applyAlignment="1">
      <alignment horizontal="right"/>
    </xf>
    <xf numFmtId="172" fontId="76" fillId="33" borderId="0" xfId="0" applyNumberFormat="1" applyFont="1" applyFill="1" applyBorder="1" applyAlignment="1">
      <alignment vertical="center" wrapText="1"/>
    </xf>
    <xf numFmtId="0" fontId="76" fillId="33" borderId="0" xfId="0" applyFont="1" applyFill="1" applyBorder="1" applyAlignment="1">
      <alignment horizontal="left"/>
    </xf>
    <xf numFmtId="193" fontId="91" fillId="33" borderId="0" xfId="50" applyNumberFormat="1" applyFont="1" applyFill="1" applyAlignment="1">
      <alignment horizontal="right"/>
    </xf>
    <xf numFmtId="0" fontId="77" fillId="33" borderId="0" xfId="0" applyFont="1" applyFill="1" applyBorder="1" applyAlignment="1">
      <alignment horizontal="left"/>
    </xf>
    <xf numFmtId="193" fontId="0" fillId="33" borderId="0" xfId="50" applyNumberFormat="1" applyFont="1" applyFill="1" applyAlignment="1">
      <alignment/>
    </xf>
    <xf numFmtId="193" fontId="76" fillId="33" borderId="0" xfId="50" applyNumberFormat="1" applyFont="1" applyFill="1" applyAlignment="1">
      <alignment horizontal="right"/>
    </xf>
    <xf numFmtId="171" fontId="77" fillId="33" borderId="0" xfId="0" applyNumberFormat="1" applyFont="1" applyFill="1" applyAlignment="1">
      <alignment horizontal="right"/>
    </xf>
    <xf numFmtId="0" fontId="76" fillId="33" borderId="0" xfId="0" applyFont="1" applyFill="1" applyAlignment="1">
      <alignment horizontal="left" indent="4"/>
    </xf>
    <xf numFmtId="172" fontId="76" fillId="33" borderId="0" xfId="0" applyNumberFormat="1" applyFont="1" applyFill="1" applyAlignment="1">
      <alignment horizontal="right"/>
    </xf>
    <xf numFmtId="193" fontId="81" fillId="33" borderId="0" xfId="50" applyNumberFormat="1" applyFont="1" applyFill="1" applyAlignment="1">
      <alignment/>
    </xf>
    <xf numFmtId="0" fontId="76" fillId="33" borderId="0" xfId="0" applyFont="1" applyFill="1" applyAlignment="1">
      <alignment horizontal="left" indent="7"/>
    </xf>
    <xf numFmtId="0" fontId="77" fillId="33" borderId="0" xfId="0" applyFont="1" applyFill="1" applyAlignment="1">
      <alignment horizontal="left" indent="11"/>
    </xf>
    <xf numFmtId="172" fontId="77" fillId="33" borderId="0" xfId="0" applyNumberFormat="1" applyFont="1" applyFill="1" applyAlignment="1">
      <alignment horizontal="right"/>
    </xf>
    <xf numFmtId="172" fontId="76" fillId="0" borderId="0" xfId="0" applyNumberFormat="1" applyFont="1" applyFill="1" applyAlignment="1">
      <alignment horizontal="right"/>
    </xf>
    <xf numFmtId="0" fontId="94" fillId="33" borderId="0" xfId="0" applyFont="1" applyFill="1" applyAlignment="1">
      <alignment horizontal="left" indent="1"/>
    </xf>
    <xf numFmtId="172" fontId="77" fillId="33" borderId="0" xfId="0" applyNumberFormat="1" applyFont="1" applyFill="1" applyBorder="1" applyAlignment="1">
      <alignment horizontal="left" vertical="center" wrapText="1" indent="2"/>
    </xf>
    <xf numFmtId="172" fontId="76" fillId="33" borderId="0" xfId="0" applyNumberFormat="1" applyFont="1" applyFill="1" applyBorder="1" applyAlignment="1">
      <alignment horizontal="left" vertical="center" wrapText="1"/>
    </xf>
    <xf numFmtId="193" fontId="76" fillId="33" borderId="0" xfId="50" applyNumberFormat="1" applyFont="1" applyFill="1" applyBorder="1" applyAlignment="1">
      <alignment horizontal="left" vertical="center" wrapText="1"/>
    </xf>
    <xf numFmtId="172" fontId="77" fillId="33" borderId="0" xfId="0" applyNumberFormat="1" applyFont="1" applyFill="1" applyBorder="1" applyAlignment="1">
      <alignment wrapText="1"/>
    </xf>
    <xf numFmtId="172" fontId="76" fillId="0" borderId="0" xfId="0" applyNumberFormat="1" applyFont="1" applyFill="1" applyBorder="1" applyAlignment="1">
      <alignment vertical="center" wrapText="1"/>
    </xf>
    <xf numFmtId="172" fontId="77" fillId="33" borderId="0" xfId="52" applyNumberFormat="1" applyFont="1" applyFill="1" applyBorder="1" applyAlignment="1">
      <alignment/>
    </xf>
    <xf numFmtId="172" fontId="76" fillId="33" borderId="0" xfId="0" applyNumberFormat="1" applyFont="1" applyFill="1" applyBorder="1" applyAlignment="1">
      <alignment vertical="center"/>
    </xf>
    <xf numFmtId="0" fontId="75" fillId="33" borderId="0" xfId="0" applyFont="1" applyFill="1" applyAlignment="1">
      <alignment horizontal="left"/>
    </xf>
    <xf numFmtId="201" fontId="75" fillId="33" borderId="0" xfId="0" applyNumberFormat="1" applyFont="1" applyFill="1" applyAlignment="1">
      <alignment horizontal="right"/>
    </xf>
    <xf numFmtId="193" fontId="95" fillId="33" borderId="0" xfId="50" applyNumberFormat="1" applyFont="1" applyFill="1" applyAlignment="1">
      <alignment horizontal="right"/>
    </xf>
    <xf numFmtId="201" fontId="95" fillId="33" borderId="0" xfId="0" applyNumberFormat="1" applyFont="1" applyFill="1" applyAlignment="1">
      <alignment horizontal="right"/>
    </xf>
    <xf numFmtId="0" fontId="76" fillId="33" borderId="11" xfId="0" applyFont="1" applyFill="1" applyBorder="1" applyAlignment="1">
      <alignment horizontal="left" vertical="center" wrapText="1"/>
    </xf>
    <xf numFmtId="0" fontId="95" fillId="33" borderId="0" xfId="0" applyFont="1" applyFill="1" applyAlignment="1">
      <alignment horizontal="center"/>
    </xf>
    <xf numFmtId="0" fontId="77" fillId="33" borderId="0" xfId="0" applyFont="1" applyFill="1" applyAlignment="1">
      <alignment/>
    </xf>
    <xf numFmtId="193" fontId="76" fillId="33" borderId="0" xfId="50" applyNumberFormat="1" applyFont="1" applyFill="1" applyAlignment="1">
      <alignment/>
    </xf>
    <xf numFmtId="0" fontId="76" fillId="33" borderId="0" xfId="0" applyFont="1" applyFill="1" applyAlignment="1">
      <alignment horizontal="left"/>
    </xf>
    <xf numFmtId="176" fontId="76" fillId="0" borderId="0" xfId="50" applyNumberFormat="1" applyFont="1" applyFill="1" applyAlignment="1">
      <alignment/>
    </xf>
    <xf numFmtId="0" fontId="75" fillId="34" borderId="0" xfId="0" applyFont="1" applyFill="1" applyAlignment="1">
      <alignment horizontal="center"/>
    </xf>
    <xf numFmtId="0" fontId="95" fillId="34" borderId="0" xfId="0" applyFont="1" applyFill="1" applyAlignment="1">
      <alignment horizontal="center"/>
    </xf>
    <xf numFmtId="0" fontId="80" fillId="34" borderId="0" xfId="0" applyFont="1" applyFill="1" applyAlignment="1">
      <alignment/>
    </xf>
    <xf numFmtId="0" fontId="0" fillId="34" borderId="0" xfId="0" applyFill="1" applyAlignment="1">
      <alignment/>
    </xf>
    <xf numFmtId="0" fontId="76" fillId="33" borderId="0" xfId="0" applyFont="1" applyFill="1" applyAlignment="1">
      <alignment/>
    </xf>
    <xf numFmtId="9" fontId="76" fillId="33" borderId="0" xfId="59" applyFont="1" applyFill="1" applyAlignment="1">
      <alignment/>
    </xf>
    <xf numFmtId="176" fontId="75" fillId="33" borderId="0" xfId="0" applyNumberFormat="1" applyFont="1" applyFill="1" applyAlignment="1">
      <alignment horizontal="right"/>
    </xf>
    <xf numFmtId="175" fontId="75" fillId="33" borderId="0" xfId="0" applyNumberFormat="1" applyFont="1" applyFill="1" applyAlignment="1">
      <alignment horizontal="right"/>
    </xf>
    <xf numFmtId="177" fontId="77" fillId="33" borderId="0" xfId="0" applyNumberFormat="1" applyFont="1" applyFill="1" applyAlignment="1">
      <alignment horizontal="right"/>
    </xf>
    <xf numFmtId="178" fontId="77" fillId="33" borderId="0" xfId="0" applyNumberFormat="1" applyFont="1" applyFill="1" applyAlignment="1">
      <alignment horizontal="right"/>
    </xf>
    <xf numFmtId="0" fontId="77" fillId="33" borderId="11" xfId="0" applyFont="1" applyFill="1" applyBorder="1" applyAlignment="1">
      <alignment horizontal="right" vertical="center" wrapText="1"/>
    </xf>
    <xf numFmtId="173" fontId="75" fillId="33" borderId="0" xfId="59" applyNumberFormat="1" applyFont="1" applyFill="1" applyAlignment="1">
      <alignment/>
    </xf>
    <xf numFmtId="43" fontId="80" fillId="33" borderId="0" xfId="50" applyFont="1" applyFill="1" applyAlignment="1">
      <alignment/>
    </xf>
    <xf numFmtId="173" fontId="75" fillId="33" borderId="0" xfId="0" applyNumberFormat="1" applyFont="1" applyFill="1" applyAlignment="1">
      <alignment/>
    </xf>
    <xf numFmtId="173" fontId="75" fillId="33" borderId="0" xfId="0" applyNumberFormat="1" applyFont="1" applyFill="1" applyAlignment="1">
      <alignment horizontal="right"/>
    </xf>
    <xf numFmtId="173" fontId="77" fillId="33" borderId="11" xfId="0" applyNumberFormat="1" applyFont="1" applyFill="1" applyBorder="1" applyAlignment="1">
      <alignment horizontal="right" vertical="center" wrapText="1"/>
    </xf>
    <xf numFmtId="173" fontId="77" fillId="33" borderId="0" xfId="0" applyNumberFormat="1" applyFont="1" applyFill="1" applyAlignment="1">
      <alignment horizontal="right" vertical="center" wrapText="1"/>
    </xf>
    <xf numFmtId="173" fontId="76" fillId="33" borderId="0" xfId="0" applyNumberFormat="1" applyFont="1" applyFill="1" applyBorder="1" applyAlignment="1">
      <alignment horizontal="right" vertical="center" wrapText="1"/>
    </xf>
    <xf numFmtId="173" fontId="77" fillId="33" borderId="0" xfId="0" applyNumberFormat="1" applyFont="1" applyFill="1" applyBorder="1" applyAlignment="1">
      <alignment horizontal="right" vertical="center" wrapText="1"/>
    </xf>
    <xf numFmtId="173" fontId="77" fillId="33" borderId="0" xfId="0" applyNumberFormat="1" applyFont="1" applyFill="1" applyBorder="1" applyAlignment="1">
      <alignment horizontal="right" wrapText="1"/>
    </xf>
    <xf numFmtId="173" fontId="77" fillId="33" borderId="0" xfId="0" applyNumberFormat="1" applyFont="1" applyFill="1" applyBorder="1" applyAlignment="1">
      <alignment horizontal="right" vertical="center"/>
    </xf>
    <xf numFmtId="173" fontId="77" fillId="33" borderId="0" xfId="52" applyNumberFormat="1" applyFont="1" applyFill="1" applyBorder="1" applyAlignment="1">
      <alignment horizontal="right"/>
    </xf>
    <xf numFmtId="173" fontId="76" fillId="33" borderId="0" xfId="0" applyNumberFormat="1" applyFont="1" applyFill="1" applyBorder="1" applyAlignment="1">
      <alignment horizontal="right" vertical="center"/>
    </xf>
    <xf numFmtId="0" fontId="75" fillId="33" borderId="0" xfId="0" applyFont="1" applyFill="1" applyBorder="1" applyAlignment="1">
      <alignment horizontal="right"/>
    </xf>
    <xf numFmtId="43" fontId="77" fillId="33" borderId="0" xfId="50" applyFont="1" applyFill="1" applyAlignment="1">
      <alignment horizontal="right"/>
    </xf>
    <xf numFmtId="199" fontId="77" fillId="33" borderId="0" xfId="50" applyNumberFormat="1" applyFont="1" applyFill="1" applyAlignment="1">
      <alignment horizontal="right"/>
    </xf>
    <xf numFmtId="172" fontId="4" fillId="33" borderId="0" xfId="0" applyNumberFormat="1" applyFont="1" applyFill="1" applyBorder="1" applyAlignment="1">
      <alignment vertical="center"/>
    </xf>
    <xf numFmtId="172" fontId="77" fillId="33" borderId="0" xfId="0" applyNumberFormat="1" applyFont="1" applyFill="1" applyAlignment="1" quotePrefix="1">
      <alignment horizontal="right"/>
    </xf>
    <xf numFmtId="0" fontId="80" fillId="33" borderId="0" xfId="0" applyFont="1" applyFill="1" applyAlignment="1">
      <alignment/>
    </xf>
    <xf numFmtId="0" fontId="96" fillId="35" borderId="0" xfId="0" applyFont="1" applyFill="1" applyBorder="1" applyAlignment="1">
      <alignment/>
    </xf>
    <xf numFmtId="0" fontId="97" fillId="35" borderId="0" xfId="0" applyFont="1" applyFill="1" applyBorder="1" applyAlignment="1">
      <alignment/>
    </xf>
    <xf numFmtId="187" fontId="77" fillId="33" borderId="0" xfId="0" applyNumberFormat="1" applyFont="1" applyFill="1" applyAlignment="1">
      <alignment horizontal="right"/>
    </xf>
    <xf numFmtId="173" fontId="78" fillId="33" borderId="0" xfId="0" applyNumberFormat="1" applyFont="1" applyFill="1" applyBorder="1" applyAlignment="1">
      <alignment horizontal="right"/>
    </xf>
    <xf numFmtId="0" fontId="98" fillId="33" borderId="0" xfId="0" applyFont="1" applyFill="1" applyAlignment="1">
      <alignment horizontal="center"/>
    </xf>
    <xf numFmtId="3" fontId="80" fillId="33" borderId="0" xfId="0" applyNumberFormat="1" applyFont="1" applyFill="1" applyAlignment="1">
      <alignment/>
    </xf>
    <xf numFmtId="171" fontId="76" fillId="33" borderId="0" xfId="0" applyNumberFormat="1" applyFont="1" applyFill="1" applyAlignment="1">
      <alignment horizontal="left" vertical="center" wrapText="1"/>
    </xf>
    <xf numFmtId="171" fontId="0" fillId="33" borderId="0" xfId="0" applyNumberFormat="1" applyFill="1" applyAlignment="1">
      <alignment/>
    </xf>
    <xf numFmtId="171" fontId="76" fillId="33" borderId="0" xfId="0" applyNumberFormat="1" applyFont="1" applyFill="1" applyAlignment="1">
      <alignment vertical="center"/>
    </xf>
    <xf numFmtId="189" fontId="76" fillId="33" borderId="0" xfId="0" applyNumberFormat="1" applyFont="1" applyFill="1" applyAlignment="1">
      <alignment vertical="center"/>
    </xf>
    <xf numFmtId="189" fontId="77" fillId="33" borderId="0" xfId="0" applyNumberFormat="1" applyFont="1" applyFill="1" applyAlignment="1">
      <alignment vertical="center" wrapText="1"/>
    </xf>
    <xf numFmtId="189" fontId="77" fillId="33" borderId="0" xfId="52" applyNumberFormat="1" applyFont="1" applyFill="1" applyAlignment="1">
      <alignment/>
    </xf>
    <xf numFmtId="171" fontId="76" fillId="33" borderId="10" xfId="0" applyNumberFormat="1" applyFont="1" applyFill="1" applyBorder="1" applyAlignment="1" quotePrefix="1">
      <alignment horizontal="right" vertical="center" wrapText="1"/>
    </xf>
    <xf numFmtId="0" fontId="80" fillId="36" borderId="0" xfId="0" applyFont="1" applyFill="1" applyAlignment="1">
      <alignment/>
    </xf>
    <xf numFmtId="0" fontId="77" fillId="0" borderId="0" xfId="0" applyFont="1" applyFill="1" applyAlignment="1">
      <alignment horizontal="left" indent="1"/>
    </xf>
    <xf numFmtId="0" fontId="88" fillId="33" borderId="0" xfId="0" applyFont="1" applyFill="1" applyAlignment="1">
      <alignment horizontal="center"/>
    </xf>
    <xf numFmtId="0" fontId="99" fillId="33" borderId="0" xfId="0" applyFont="1" applyFill="1" applyAlignment="1">
      <alignment horizontal="left"/>
    </xf>
    <xf numFmtId="0" fontId="77" fillId="0" borderId="0" xfId="0" applyFont="1" applyFill="1" applyAlignment="1">
      <alignment horizontal="left" indent="3"/>
    </xf>
    <xf numFmtId="171" fontId="77" fillId="0" borderId="0" xfId="0" applyNumberFormat="1" applyFont="1" applyFill="1" applyBorder="1" applyAlignment="1">
      <alignment vertical="center" wrapText="1"/>
    </xf>
    <xf numFmtId="173" fontId="76" fillId="33" borderId="0" xfId="50" applyNumberFormat="1" applyFont="1" applyFill="1" applyAlignment="1">
      <alignment horizontal="right"/>
    </xf>
    <xf numFmtId="0" fontId="88" fillId="33" borderId="0" xfId="0" applyFont="1" applyFill="1" applyAlignment="1">
      <alignment/>
    </xf>
    <xf numFmtId="0" fontId="85" fillId="33" borderId="0" xfId="0" applyFont="1" applyFill="1" applyAlignment="1">
      <alignment horizontal="left" vertical="center" wrapText="1"/>
    </xf>
    <xf numFmtId="0" fontId="100" fillId="35" borderId="0" xfId="0" applyFont="1" applyFill="1" applyBorder="1" applyAlignment="1">
      <alignment horizontal="center" vertical="center" wrapText="1"/>
    </xf>
  </cellXfs>
  <cellStyles count="5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2" xfId="44"/>
    <cellStyle name="Comma 2 2" xfId="45"/>
    <cellStyle name="Comma 2 3" xfId="46"/>
    <cellStyle name="Comma 3" xfId="47"/>
    <cellStyle name="Comma 4" xfId="48"/>
    <cellStyle name="Input" xfId="49"/>
    <cellStyle name="Comma" xfId="50"/>
    <cellStyle name="Comma [0]" xfId="51"/>
    <cellStyle name="Migliaia 7 2" xfId="52"/>
    <cellStyle name="Migliaia 7 2 2" xfId="53"/>
    <cellStyle name="Migliaia 7 2 2 2" xfId="54"/>
    <cellStyle name="Migliaia 7 2 2 3" xfId="55"/>
    <cellStyle name="Neutrale" xfId="56"/>
    <cellStyle name="Nota" xfId="57"/>
    <cellStyle name="Output" xfId="58"/>
    <cellStyle name="Percent" xfId="59"/>
    <cellStyle name="Testo avviso" xfId="60"/>
    <cellStyle name="Testo descrittivo" xfId="61"/>
    <cellStyle name="Titolo" xfId="62"/>
    <cellStyle name="Titolo 1" xfId="63"/>
    <cellStyle name="Titolo 2" xfId="64"/>
    <cellStyle name="Titolo 3" xfId="65"/>
    <cellStyle name="Titolo 4" xfId="66"/>
    <cellStyle name="Totale" xfId="67"/>
    <cellStyle name="Valore non valido" xfId="68"/>
    <cellStyle name="Valore valido" xfId="69"/>
    <cellStyle name="Currency" xfId="70"/>
    <cellStyle name="Currency [0]"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4:L28"/>
  <sheetViews>
    <sheetView tabSelected="1" view="pageBreakPreview" zoomScale="85" zoomScaleNormal="85" zoomScaleSheetLayoutView="85" zoomScalePageLayoutView="0" workbookViewId="0" topLeftCell="A1">
      <selection activeCell="A1" sqref="A1"/>
    </sheetView>
  </sheetViews>
  <sheetFormatPr defaultColWidth="9.140625" defaultRowHeight="15"/>
  <cols>
    <col min="1" max="2" width="9.140625" style="40" customWidth="1"/>
    <col min="3" max="3" width="12.57421875" style="40" customWidth="1"/>
    <col min="4" max="4" width="37.57421875" style="40" customWidth="1"/>
    <col min="5" max="16384" width="9.140625" style="40" customWidth="1"/>
  </cols>
  <sheetData>
    <row r="4" spans="3:8" ht="45">
      <c r="C4" s="1" t="s">
        <v>0</v>
      </c>
      <c r="D4" s="39"/>
      <c r="E4" s="39"/>
      <c r="F4" s="39"/>
      <c r="G4" s="39"/>
      <c r="H4" s="39"/>
    </row>
    <row r="5" spans="3:8" ht="14.25">
      <c r="C5" s="2" t="s">
        <v>1</v>
      </c>
      <c r="D5" s="39"/>
      <c r="E5" s="39"/>
      <c r="F5" s="39"/>
      <c r="G5" s="39"/>
      <c r="H5" s="39"/>
    </row>
    <row r="6" spans="3:8" ht="14.25">
      <c r="C6" s="39"/>
      <c r="D6" s="39"/>
      <c r="E6" s="39"/>
      <c r="F6" s="39"/>
      <c r="G6" s="39"/>
      <c r="H6" s="39"/>
    </row>
    <row r="7" spans="4:8" ht="14.25">
      <c r="D7" s="39"/>
      <c r="E7" s="39"/>
      <c r="F7" s="39"/>
      <c r="G7" s="39"/>
      <c r="H7" s="39"/>
    </row>
    <row r="8" spans="4:8" ht="14.25">
      <c r="D8" s="39"/>
      <c r="E8" s="39"/>
      <c r="F8" s="39"/>
      <c r="G8" s="39"/>
      <c r="H8" s="39"/>
    </row>
    <row r="9" spans="3:8" ht="20.25">
      <c r="C9" s="3"/>
      <c r="D9" s="39"/>
      <c r="E9" s="39"/>
      <c r="F9" s="39"/>
      <c r="G9" s="39"/>
      <c r="H9" s="39"/>
    </row>
    <row r="10" spans="4:8" ht="20.25">
      <c r="D10" s="3" t="s">
        <v>2</v>
      </c>
      <c r="E10" s="39"/>
      <c r="F10" s="39"/>
      <c r="G10" s="39"/>
      <c r="H10" s="39"/>
    </row>
    <row r="11" spans="4:8" ht="15">
      <c r="D11" s="41"/>
      <c r="E11" s="39"/>
      <c r="F11" s="39"/>
      <c r="G11" s="39"/>
      <c r="H11" s="39"/>
    </row>
    <row r="12" spans="4:8" ht="14.25">
      <c r="D12" s="45" t="s">
        <v>3</v>
      </c>
      <c r="E12" s="42"/>
      <c r="F12" s="42"/>
      <c r="G12" s="42"/>
      <c r="H12" s="39"/>
    </row>
    <row r="13" spans="4:8" ht="15">
      <c r="D13" s="45" t="s">
        <v>4</v>
      </c>
      <c r="E13" s="5"/>
      <c r="F13" s="5"/>
      <c r="G13" s="42"/>
      <c r="H13" s="39"/>
    </row>
    <row r="14" spans="3:8" ht="15">
      <c r="C14" s="4"/>
      <c r="D14" s="45" t="s">
        <v>5</v>
      </c>
      <c r="E14" s="5"/>
      <c r="F14" s="5"/>
      <c r="G14" s="42"/>
      <c r="H14" s="39"/>
    </row>
    <row r="15" spans="4:8" ht="15">
      <c r="D15" s="45" t="s">
        <v>6</v>
      </c>
      <c r="E15" s="5"/>
      <c r="F15" s="41"/>
      <c r="G15" s="39"/>
      <c r="H15" s="39"/>
    </row>
    <row r="16" spans="4:8" ht="15">
      <c r="D16" s="45" t="s">
        <v>7</v>
      </c>
      <c r="E16" s="5"/>
      <c r="F16" s="41"/>
      <c r="G16" s="39"/>
      <c r="H16" s="39"/>
    </row>
    <row r="17" spans="4:8" ht="15">
      <c r="D17" s="45" t="s">
        <v>256</v>
      </c>
      <c r="E17" s="5"/>
      <c r="F17" s="41"/>
      <c r="G17" s="39"/>
      <c r="H17" s="39"/>
    </row>
    <row r="18" spans="4:8" ht="15">
      <c r="D18" s="45" t="s">
        <v>8</v>
      </c>
      <c r="E18" s="5"/>
      <c r="F18" s="41"/>
      <c r="G18" s="39"/>
      <c r="H18" s="39"/>
    </row>
    <row r="19" spans="4:8" ht="15">
      <c r="D19" s="45" t="s">
        <v>65</v>
      </c>
      <c r="E19" s="5"/>
      <c r="F19" s="41"/>
      <c r="G19" s="39"/>
      <c r="H19" s="39"/>
    </row>
    <row r="20" spans="5:8" ht="15">
      <c r="E20" s="5"/>
      <c r="F20" s="41"/>
      <c r="G20" s="39"/>
      <c r="H20" s="39"/>
    </row>
    <row r="21" spans="5:8" ht="15">
      <c r="E21" s="5"/>
      <c r="F21" s="41"/>
      <c r="G21" s="39"/>
      <c r="H21" s="39"/>
    </row>
    <row r="26" spans="3:12" ht="20.25">
      <c r="C26" s="6" t="s">
        <v>9</v>
      </c>
      <c r="D26" s="43"/>
      <c r="E26" s="43"/>
      <c r="F26" s="43"/>
      <c r="G26" s="43"/>
      <c r="H26" s="43"/>
      <c r="I26" s="43"/>
      <c r="J26" s="43"/>
      <c r="K26" s="43"/>
      <c r="L26" s="43"/>
    </row>
    <row r="27" spans="3:12" ht="70.5" customHeight="1">
      <c r="C27" s="205" t="s">
        <v>247</v>
      </c>
      <c r="D27" s="205"/>
      <c r="E27" s="205"/>
      <c r="F27" s="205"/>
      <c r="G27" s="205"/>
      <c r="H27" s="205"/>
      <c r="I27" s="205"/>
      <c r="J27" s="205"/>
      <c r="K27" s="205"/>
      <c r="L27" s="76"/>
    </row>
    <row r="28" spans="3:12" ht="70.5" customHeight="1">
      <c r="C28" s="205" t="s">
        <v>248</v>
      </c>
      <c r="D28" s="205"/>
      <c r="E28" s="205"/>
      <c r="F28" s="205"/>
      <c r="G28" s="205"/>
      <c r="H28" s="205"/>
      <c r="I28" s="205"/>
      <c r="J28" s="205"/>
      <c r="K28" s="205"/>
      <c r="L28" s="76"/>
    </row>
  </sheetData>
  <sheetProtection/>
  <mergeCells count="2">
    <mergeCell ref="C27:K27"/>
    <mergeCell ref="C28:K28"/>
  </mergeCells>
  <hyperlinks>
    <hyperlink ref="D12" location="'Group''s P&amp;L'!A1" display="1. Group's P&amp;L"/>
    <hyperlink ref="D13" location="'Group''s Balance Sheet'!A1" display="2. Group's Balance Sheet"/>
    <hyperlink ref="D14" location="'Segment Overview'!A1" display="3. Segment Overview"/>
    <hyperlink ref="D15" location="'Segment Details'!A1" display="4. Segment Details"/>
    <hyperlink ref="D16" location="'Financial Services'!A1" display="5. Financial Services"/>
    <hyperlink ref="D17" location="'Payments &amp; Mobile'!Print_Area" display="6. Payments &amp; Mobile"/>
    <hyperlink ref="D18" location="'Insurance Services'!A1" display="7. Insurance Services"/>
    <hyperlink ref="D19" location="'Mail, Parcel &amp; Distribution'!A1" display="8. Mail, Parcels &amp; Distribution"/>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AF36"/>
  <sheetViews>
    <sheetView showGridLines="0" view="pageBreakPreview" zoomScale="70" zoomScaleNormal="60" zoomScaleSheetLayoutView="70" zoomScalePageLayoutView="0" workbookViewId="0" topLeftCell="A1">
      <pane xSplit="5" ySplit="5" topLeftCell="F6" activePane="bottomRight" state="frozen"/>
      <selection pane="topLeft" activeCell="G7" sqref="G7"/>
      <selection pane="topRight" activeCell="G7" sqref="G7"/>
      <selection pane="bottomLeft" activeCell="G7" sqref="G7"/>
      <selection pane="bottomRight" activeCell="A1" sqref="A1"/>
    </sheetView>
  </sheetViews>
  <sheetFormatPr defaultColWidth="9.140625" defaultRowHeight="15"/>
  <cols>
    <col min="1" max="1" width="9.140625" style="183" customWidth="1"/>
    <col min="2" max="2" width="4.00390625" style="183" customWidth="1"/>
    <col min="3" max="3" width="4.140625" style="183" customWidth="1"/>
    <col min="4" max="4" width="86.421875" style="183" customWidth="1"/>
    <col min="5" max="5" width="1.8515625" style="183" customWidth="1"/>
    <col min="6" max="6" width="11.140625" style="61" bestFit="1" customWidth="1"/>
    <col min="7" max="8" width="10.28125" style="61" bestFit="1" customWidth="1"/>
    <col min="9" max="9" width="11.57421875" style="61" bestFit="1" customWidth="1"/>
    <col min="10" max="10" width="11.140625" style="61" bestFit="1" customWidth="1"/>
    <col min="11" max="11" width="10.57421875" style="61" bestFit="1" customWidth="1"/>
    <col min="12" max="12" width="2.00390625" style="60" customWidth="1"/>
    <col min="13" max="13" width="10.28125" style="183" bestFit="1" customWidth="1"/>
    <col min="14" max="17" width="10.57421875" style="183" bestFit="1" customWidth="1"/>
    <col min="18" max="16384" width="9.140625" style="183" customWidth="1"/>
  </cols>
  <sheetData>
    <row r="1" ht="14.25">
      <c r="A1" s="45"/>
    </row>
    <row r="2" spans="4:17" ht="19.5" customHeight="1">
      <c r="D2" s="184" t="s">
        <v>0</v>
      </c>
      <c r="F2" s="206" t="s">
        <v>60</v>
      </c>
      <c r="G2" s="206"/>
      <c r="H2" s="206"/>
      <c r="I2" s="206"/>
      <c r="J2" s="206"/>
      <c r="K2" s="206"/>
      <c r="M2" s="206" t="s">
        <v>10</v>
      </c>
      <c r="N2" s="206"/>
      <c r="O2" s="206"/>
      <c r="P2" s="206"/>
      <c r="Q2" s="206"/>
    </row>
    <row r="3" spans="4:17" ht="15.75" customHeight="1">
      <c r="D3" s="185" t="s">
        <v>11</v>
      </c>
      <c r="F3" s="206"/>
      <c r="G3" s="206"/>
      <c r="H3" s="206"/>
      <c r="I3" s="206"/>
      <c r="J3" s="206"/>
      <c r="K3" s="206"/>
      <c r="M3" s="206"/>
      <c r="N3" s="206"/>
      <c r="O3" s="206"/>
      <c r="P3" s="206"/>
      <c r="Q3" s="206"/>
    </row>
    <row r="4" spans="6:11" ht="14.25">
      <c r="F4" s="63"/>
      <c r="G4" s="63"/>
      <c r="H4" s="63"/>
      <c r="I4" s="63"/>
      <c r="J4" s="63"/>
      <c r="K4" s="63"/>
    </row>
    <row r="5" spans="4:17" ht="14.25">
      <c r="D5" s="7" t="s">
        <v>12</v>
      </c>
      <c r="E5" s="64"/>
      <c r="F5" s="28" t="s">
        <v>61</v>
      </c>
      <c r="G5" s="28" t="s">
        <v>249</v>
      </c>
      <c r="H5" s="28" t="s">
        <v>250</v>
      </c>
      <c r="I5" s="28" t="s">
        <v>64</v>
      </c>
      <c r="J5" s="28" t="s">
        <v>66</v>
      </c>
      <c r="K5" s="28" t="s">
        <v>254</v>
      </c>
      <c r="L5" s="46"/>
      <c r="M5" s="28" t="s">
        <v>249</v>
      </c>
      <c r="N5" s="28" t="s">
        <v>251</v>
      </c>
      <c r="O5" s="28" t="s">
        <v>252</v>
      </c>
      <c r="P5" s="28" t="s">
        <v>253</v>
      </c>
      <c r="Q5" s="28" t="s">
        <v>254</v>
      </c>
    </row>
    <row r="6" spans="4:12" ht="14.25">
      <c r="D6" s="65"/>
      <c r="L6" s="46"/>
    </row>
    <row r="7" spans="4:23" ht="14.25">
      <c r="D7" s="8" t="s">
        <v>13</v>
      </c>
      <c r="F7" s="29">
        <v>3580.0115699999988</v>
      </c>
      <c r="G7" s="29">
        <v>880.04</v>
      </c>
      <c r="H7" s="29">
        <v>1755.2723899999999</v>
      </c>
      <c r="I7" s="29">
        <v>2555.454139999998</v>
      </c>
      <c r="J7" s="29">
        <v>3492.278320000003</v>
      </c>
      <c r="K7" s="29">
        <v>771.31962</v>
      </c>
      <c r="L7" s="46"/>
      <c r="M7" s="29">
        <v>880.04</v>
      </c>
      <c r="N7" s="29">
        <v>875.23239</v>
      </c>
      <c r="O7" s="29">
        <v>800.18175</v>
      </c>
      <c r="P7" s="29">
        <v>936.8241800000001</v>
      </c>
      <c r="Q7" s="29">
        <f>+K7</f>
        <v>771.31962</v>
      </c>
      <c r="U7" s="186"/>
      <c r="V7" s="186"/>
      <c r="W7" s="186"/>
    </row>
    <row r="8" spans="4:23" ht="14.25">
      <c r="D8" s="8" t="s">
        <v>259</v>
      </c>
      <c r="F8" s="29">
        <v>592.29537</v>
      </c>
      <c r="G8" s="29">
        <v>139.593</v>
      </c>
      <c r="H8" s="29">
        <v>306.22813</v>
      </c>
      <c r="I8" s="29">
        <v>476.91184999999996</v>
      </c>
      <c r="J8" s="29">
        <v>663.77147</v>
      </c>
      <c r="K8" s="29">
        <v>165.2463</v>
      </c>
      <c r="L8" s="46"/>
      <c r="M8" s="29">
        <v>139.593</v>
      </c>
      <c r="N8" s="29">
        <v>166.63513</v>
      </c>
      <c r="O8" s="29">
        <v>170.68372</v>
      </c>
      <c r="P8" s="29">
        <v>186.85962</v>
      </c>
      <c r="Q8" s="29">
        <f aca="true" t="shared" si="0" ref="Q8:Q31">+K8</f>
        <v>165.2463</v>
      </c>
      <c r="T8" s="186"/>
      <c r="U8" s="186"/>
      <c r="V8" s="186"/>
      <c r="W8" s="186"/>
    </row>
    <row r="9" spans="4:23" ht="14.25">
      <c r="D9" s="8" t="s">
        <v>14</v>
      </c>
      <c r="F9" s="29">
        <v>5221.79025</v>
      </c>
      <c r="G9" s="29">
        <v>1484.8616000000002</v>
      </c>
      <c r="H9" s="29">
        <v>2664.52117</v>
      </c>
      <c r="I9" s="29">
        <v>3837.87304</v>
      </c>
      <c r="J9" s="29">
        <v>5213.4315000000015</v>
      </c>
      <c r="K9" s="29">
        <v>1464.208429999999</v>
      </c>
      <c r="L9" s="46"/>
      <c r="M9" s="29">
        <v>1484.8616000000002</v>
      </c>
      <c r="N9" s="29">
        <v>1179.65957</v>
      </c>
      <c r="O9" s="29">
        <v>1173.351870000002</v>
      </c>
      <c r="P9" s="29">
        <v>1375.558459999999</v>
      </c>
      <c r="Q9" s="29">
        <f t="shared" si="0"/>
        <v>1464.208429999999</v>
      </c>
      <c r="T9" s="186"/>
      <c r="U9" s="186"/>
      <c r="V9" s="186"/>
      <c r="W9" s="186"/>
    </row>
    <row r="10" spans="4:23" ht="14.25">
      <c r="D10" s="25" t="s">
        <v>15</v>
      </c>
      <c r="F10" s="33">
        <v>9.32491207</v>
      </c>
      <c r="G10" s="33">
        <v>12</v>
      </c>
      <c r="H10" s="33">
        <v>17</v>
      </c>
      <c r="I10" s="33">
        <v>19.46299428</v>
      </c>
      <c r="J10" s="33">
        <v>25.05409564</v>
      </c>
      <c r="K10" s="33">
        <v>7.85622305</v>
      </c>
      <c r="L10" s="66"/>
      <c r="M10" s="31">
        <v>12</v>
      </c>
      <c r="N10" s="33">
        <v>4.5188182900000005</v>
      </c>
      <c r="O10" s="33">
        <v>2.90517599</v>
      </c>
      <c r="P10" s="33">
        <v>5.591101360000001</v>
      </c>
      <c r="Q10" s="33">
        <f t="shared" si="0"/>
        <v>7.85622305</v>
      </c>
      <c r="T10" s="186"/>
      <c r="U10" s="33"/>
      <c r="V10" s="33"/>
      <c r="W10" s="33"/>
    </row>
    <row r="11" spans="4:23" ht="14.25">
      <c r="D11" s="8" t="s">
        <v>62</v>
      </c>
      <c r="F11" s="29">
        <v>1470.2223499999989</v>
      </c>
      <c r="G11" s="29">
        <v>337.47432000000003</v>
      </c>
      <c r="H11" s="29">
        <v>795.4213999999989</v>
      </c>
      <c r="I11" s="29">
        <v>1218.8252099999982</v>
      </c>
      <c r="J11" s="29">
        <v>1668.856179999996</v>
      </c>
      <c r="K11" s="29">
        <v>354.55793999999696</v>
      </c>
      <c r="L11" s="46"/>
      <c r="M11" s="29">
        <v>337.47432000000003</v>
      </c>
      <c r="N11" s="29">
        <v>457.947079999998</v>
      </c>
      <c r="O11" s="29">
        <v>423.40381000000303</v>
      </c>
      <c r="P11" s="29">
        <v>450.030969999991</v>
      </c>
      <c r="Q11" s="29">
        <f t="shared" si="0"/>
        <v>354.55793999999696</v>
      </c>
      <c r="T11" s="186"/>
      <c r="U11" s="186"/>
      <c r="V11" s="186"/>
      <c r="W11" s="186"/>
    </row>
    <row r="12" spans="4:23" ht="14.25">
      <c r="D12" s="21" t="s">
        <v>16</v>
      </c>
      <c r="F12" s="29">
        <v>16720.061719999994</v>
      </c>
      <c r="G12" s="29">
        <v>5951.926710000001</v>
      </c>
      <c r="H12" s="29">
        <v>10126.15948</v>
      </c>
      <c r="I12" s="29">
        <v>13854.32594</v>
      </c>
      <c r="J12" s="29">
        <v>17912.63352</v>
      </c>
      <c r="K12" s="29">
        <v>4575.824729999998</v>
      </c>
      <c r="L12" s="46"/>
      <c r="M12" s="29">
        <v>5951.926710000001</v>
      </c>
      <c r="N12" s="29">
        <v>4174.232769999997</v>
      </c>
      <c r="O12" s="29">
        <v>3728.166459999995</v>
      </c>
      <c r="P12" s="29">
        <v>4058.3075799999983</v>
      </c>
      <c r="Q12" s="29">
        <f t="shared" si="0"/>
        <v>4575.824729999998</v>
      </c>
      <c r="T12" s="29"/>
      <c r="U12" s="29"/>
      <c r="V12" s="29"/>
      <c r="W12" s="29"/>
    </row>
    <row r="13" spans="4:23" ht="14.25">
      <c r="D13" s="21" t="s">
        <v>17</v>
      </c>
      <c r="F13" s="29">
        <v>3603.56318</v>
      </c>
      <c r="G13" s="29">
        <v>1750.94481</v>
      </c>
      <c r="H13" s="29">
        <v>3263.98134</v>
      </c>
      <c r="I13" s="29">
        <v>4536.753280000001</v>
      </c>
      <c r="J13" s="29">
        <v>5478.384840000001</v>
      </c>
      <c r="K13" s="29">
        <v>737.68827</v>
      </c>
      <c r="L13" s="46"/>
      <c r="M13" s="29">
        <v>1750.94481</v>
      </c>
      <c r="N13" s="29">
        <v>1513.03653</v>
      </c>
      <c r="O13" s="29">
        <v>1272.77194</v>
      </c>
      <c r="P13" s="29">
        <v>941.63156</v>
      </c>
      <c r="Q13" s="29">
        <f t="shared" si="0"/>
        <v>737.68827</v>
      </c>
      <c r="T13" s="29"/>
      <c r="U13" s="29"/>
      <c r="V13" s="29"/>
      <c r="W13" s="29"/>
    </row>
    <row r="14" spans="4:23" ht="14.25">
      <c r="D14" s="21" t="s">
        <v>18</v>
      </c>
      <c r="F14" s="31">
        <v>-17111.238229999995</v>
      </c>
      <c r="G14" s="31">
        <v>-7304.369269999999</v>
      </c>
      <c r="H14" s="31">
        <v>-12479.561529999999</v>
      </c>
      <c r="I14" s="31">
        <v>-17006.60633</v>
      </c>
      <c r="J14" s="31">
        <v>-21463.24467</v>
      </c>
      <c r="K14" s="31">
        <v>-2588.82092</v>
      </c>
      <c r="L14" s="46"/>
      <c r="M14" s="31">
        <v>-7304.369269999999</v>
      </c>
      <c r="N14" s="31">
        <v>-5175.192260000001</v>
      </c>
      <c r="O14" s="31">
        <v>-4527.0448</v>
      </c>
      <c r="P14" s="31">
        <v>-4456.63834</v>
      </c>
      <c r="Q14" s="31">
        <f t="shared" si="0"/>
        <v>-2588.82092</v>
      </c>
      <c r="T14" s="31"/>
      <c r="U14" s="31"/>
      <c r="V14" s="31"/>
      <c r="W14" s="31"/>
    </row>
    <row r="15" spans="4:23" ht="14.25">
      <c r="D15" s="21" t="s">
        <v>19</v>
      </c>
      <c r="F15" s="31">
        <v>-1742.16432</v>
      </c>
      <c r="G15" s="31">
        <v>-61.02793</v>
      </c>
      <c r="H15" s="31">
        <v>-115.15789</v>
      </c>
      <c r="I15" s="31">
        <v>-165.64767999999998</v>
      </c>
      <c r="J15" s="31">
        <v>-258.91751</v>
      </c>
      <c r="K15" s="31">
        <v>-2370.13414</v>
      </c>
      <c r="L15" s="183"/>
      <c r="M15" s="31">
        <v>-61.02793</v>
      </c>
      <c r="N15" s="31">
        <v>-54.12996</v>
      </c>
      <c r="O15" s="31">
        <v>-50.48979</v>
      </c>
      <c r="P15" s="31">
        <v>-93.26983</v>
      </c>
      <c r="Q15" s="31">
        <f t="shared" si="0"/>
        <v>-2370.13414</v>
      </c>
      <c r="T15" s="31"/>
      <c r="U15" s="31"/>
      <c r="V15" s="31"/>
      <c r="W15" s="31"/>
    </row>
    <row r="16" spans="4:23" ht="14.25">
      <c r="D16" s="20" t="s">
        <v>20</v>
      </c>
      <c r="F16" s="32">
        <v>10864.31954</v>
      </c>
      <c r="G16" s="32">
        <v>2841.96892</v>
      </c>
      <c r="H16" s="32">
        <v>5521.443089999999</v>
      </c>
      <c r="I16" s="32">
        <v>8089.0642400000015</v>
      </c>
      <c r="J16" s="32">
        <v>11038.33747</v>
      </c>
      <c r="K16" s="32">
        <v>2755.332290000001</v>
      </c>
      <c r="L16" s="183"/>
      <c r="M16" s="32">
        <v>2841.96892</v>
      </c>
      <c r="N16" s="32">
        <v>2679.474169999998</v>
      </c>
      <c r="O16" s="32">
        <v>2567.621149999993</v>
      </c>
      <c r="P16" s="32">
        <v>2949.273230000003</v>
      </c>
      <c r="Q16" s="32">
        <f t="shared" si="0"/>
        <v>2755.332290000001</v>
      </c>
      <c r="T16" s="186"/>
      <c r="U16" s="186"/>
      <c r="V16" s="186"/>
      <c r="W16" s="186"/>
    </row>
    <row r="17" spans="4:23" ht="14.25">
      <c r="D17" s="8" t="s">
        <v>21</v>
      </c>
      <c r="F17" s="31">
        <v>2343.2751499999986</v>
      </c>
      <c r="G17" s="31">
        <v>528.57323</v>
      </c>
      <c r="H17" s="31">
        <v>1079.40143</v>
      </c>
      <c r="I17" s="31">
        <v>1636.00614</v>
      </c>
      <c r="J17" s="31">
        <v>2286.9357400000004</v>
      </c>
      <c r="K17" s="31">
        <v>568.31833</v>
      </c>
      <c r="L17" s="46"/>
      <c r="M17" s="31">
        <v>528.57323</v>
      </c>
      <c r="N17" s="31">
        <v>550.8281999999999</v>
      </c>
      <c r="O17" s="31">
        <v>556.59871</v>
      </c>
      <c r="P17" s="31">
        <v>650.9295999999999</v>
      </c>
      <c r="Q17" s="31">
        <f t="shared" si="0"/>
        <v>568.31833</v>
      </c>
      <c r="T17" s="186"/>
      <c r="U17" s="186"/>
      <c r="V17" s="186"/>
      <c r="W17" s="186"/>
    </row>
    <row r="18" spans="4:23" ht="14.25">
      <c r="D18" s="8" t="s">
        <v>22</v>
      </c>
      <c r="F18" s="31">
        <v>45.752669999999995</v>
      </c>
      <c r="G18" s="31">
        <v>13.17764</v>
      </c>
      <c r="H18" s="31">
        <v>34.83479</v>
      </c>
      <c r="I18" s="31">
        <v>53.39902</v>
      </c>
      <c r="J18" s="31">
        <v>78.37736</v>
      </c>
      <c r="K18" s="31">
        <v>84.38412</v>
      </c>
      <c r="L18" s="46"/>
      <c r="M18" s="31">
        <v>13.17764</v>
      </c>
      <c r="N18" s="31">
        <v>21.65715</v>
      </c>
      <c r="O18" s="31">
        <v>18.56423</v>
      </c>
      <c r="P18" s="31">
        <v>24.97834</v>
      </c>
      <c r="Q18" s="31">
        <f t="shared" si="0"/>
        <v>84.38412</v>
      </c>
      <c r="T18" s="186"/>
      <c r="U18" s="186"/>
      <c r="V18" s="186"/>
      <c r="W18" s="186"/>
    </row>
    <row r="19" spans="4:23" ht="14.25">
      <c r="D19" s="8" t="s">
        <v>23</v>
      </c>
      <c r="F19" s="31">
        <v>6137.410320000007</v>
      </c>
      <c r="G19" s="31">
        <v>1437.602459999999</v>
      </c>
      <c r="H19" s="31">
        <v>2832.809589999999</v>
      </c>
      <c r="I19" s="31">
        <v>4120.925580000002</v>
      </c>
      <c r="J19" s="31">
        <v>5896.4802100000015</v>
      </c>
      <c r="K19" s="31">
        <v>1404.140750000001</v>
      </c>
      <c r="L19" s="46"/>
      <c r="M19" s="31">
        <v>1437.602459999999</v>
      </c>
      <c r="N19" s="31">
        <v>1395.2071299999989</v>
      </c>
      <c r="O19" s="31">
        <v>1288.115989999999</v>
      </c>
      <c r="P19" s="31">
        <v>1775.554630000001</v>
      </c>
      <c r="Q19" s="31">
        <f t="shared" si="0"/>
        <v>1404.140750000001</v>
      </c>
      <c r="T19" s="186"/>
      <c r="U19" s="186"/>
      <c r="V19" s="186"/>
      <c r="W19" s="186"/>
    </row>
    <row r="20" spans="4:23" ht="14.25">
      <c r="D20" s="8" t="s">
        <v>24</v>
      </c>
      <c r="F20" s="31">
        <v>569.72167</v>
      </c>
      <c r="G20" s="31">
        <v>188.13101</v>
      </c>
      <c r="H20" s="31">
        <v>381.10790999999995</v>
      </c>
      <c r="I20" s="31">
        <v>574.80565</v>
      </c>
      <c r="J20" s="31">
        <v>774.3878199999999</v>
      </c>
      <c r="K20" s="31">
        <v>203.06796</v>
      </c>
      <c r="L20" s="46"/>
      <c r="M20" s="31">
        <v>188.13101</v>
      </c>
      <c r="N20" s="31">
        <v>192.9769</v>
      </c>
      <c r="O20" s="31">
        <v>193.69773999999998</v>
      </c>
      <c r="P20" s="31">
        <v>199.58217000000002</v>
      </c>
      <c r="Q20" s="31">
        <f t="shared" si="0"/>
        <v>203.06796</v>
      </c>
      <c r="T20" s="186"/>
      <c r="U20" s="186"/>
      <c r="V20" s="186"/>
      <c r="W20" s="186"/>
    </row>
    <row r="21" spans="4:23" ht="14.25">
      <c r="D21" s="8" t="s">
        <v>25</v>
      </c>
      <c r="F21" s="31">
        <v>-17.3368</v>
      </c>
      <c r="G21" s="31">
        <v>-5.35221</v>
      </c>
      <c r="H21" s="31">
        <v>-13.72515</v>
      </c>
      <c r="I21" s="31">
        <v>-21.03011</v>
      </c>
      <c r="J21" s="31">
        <v>-31.02458</v>
      </c>
      <c r="K21" s="31">
        <v>-8.17578</v>
      </c>
      <c r="L21" s="46"/>
      <c r="M21" s="31">
        <v>-5.35221</v>
      </c>
      <c r="N21" s="31">
        <v>-8.37294</v>
      </c>
      <c r="O21" s="31">
        <v>-7.30496</v>
      </c>
      <c r="P21" s="31">
        <v>-9.99447</v>
      </c>
      <c r="Q21" s="31">
        <f t="shared" si="0"/>
        <v>-8.17578</v>
      </c>
      <c r="T21" s="186"/>
      <c r="U21" s="186"/>
      <c r="V21" s="186"/>
      <c r="W21" s="186"/>
    </row>
    <row r="22" spans="4:23" ht="14.25">
      <c r="D22" s="8" t="s">
        <v>26</v>
      </c>
      <c r="F22" s="31">
        <v>286.84003</v>
      </c>
      <c r="G22" s="31">
        <v>62.56878</v>
      </c>
      <c r="H22" s="31">
        <v>126.25094999999999</v>
      </c>
      <c r="I22" s="31">
        <v>184.86163000000002</v>
      </c>
      <c r="J22" s="31">
        <v>259.24923</v>
      </c>
      <c r="K22" s="31">
        <v>63.05533</v>
      </c>
      <c r="L22" s="46"/>
      <c r="M22" s="31">
        <v>62.56878</v>
      </c>
      <c r="N22" s="31">
        <v>63.68217000000001</v>
      </c>
      <c r="O22" s="31">
        <v>58.610679999999995</v>
      </c>
      <c r="P22" s="31">
        <v>74.38759999999999</v>
      </c>
      <c r="Q22" s="31">
        <f t="shared" si="0"/>
        <v>63.05533</v>
      </c>
      <c r="T22" s="186"/>
      <c r="U22" s="186"/>
      <c r="V22" s="186"/>
      <c r="W22" s="186"/>
    </row>
    <row r="23" spans="4:32" s="67" customFormat="1" ht="14.25">
      <c r="D23" s="25" t="s">
        <v>27</v>
      </c>
      <c r="F23" s="36">
        <v>0</v>
      </c>
      <c r="G23" s="36">
        <v>0</v>
      </c>
      <c r="H23" s="36">
        <v>0</v>
      </c>
      <c r="I23" s="36">
        <v>0</v>
      </c>
      <c r="J23" s="36">
        <v>0</v>
      </c>
      <c r="K23" s="36">
        <v>0</v>
      </c>
      <c r="L23" s="66"/>
      <c r="M23" s="44">
        <v>0</v>
      </c>
      <c r="N23" s="44">
        <v>0</v>
      </c>
      <c r="O23" s="36">
        <v>0</v>
      </c>
      <c r="P23" s="36">
        <v>0</v>
      </c>
      <c r="Q23" s="36">
        <f t="shared" si="0"/>
        <v>0</v>
      </c>
      <c r="R23" s="183"/>
      <c r="S23" s="183"/>
      <c r="T23" s="36"/>
      <c r="U23" s="36"/>
      <c r="V23" s="36"/>
      <c r="W23" s="36"/>
      <c r="X23" s="183"/>
      <c r="Y23" s="183"/>
      <c r="Z23" s="183"/>
      <c r="AA23" s="183"/>
      <c r="AB23" s="183"/>
      <c r="AC23" s="183"/>
      <c r="AD23" s="183"/>
      <c r="AE23" s="183"/>
      <c r="AF23" s="183"/>
    </row>
    <row r="24" spans="4:23" ht="14.25">
      <c r="D24" s="20" t="s">
        <v>63</v>
      </c>
      <c r="F24" s="32">
        <v>9365.63747000001</v>
      </c>
      <c r="G24" s="32">
        <v>2224.70336</v>
      </c>
      <c r="H24" s="32">
        <v>4440.685519999999</v>
      </c>
      <c r="I24" s="32">
        <v>6548.96791</v>
      </c>
      <c r="J24" s="32">
        <v>9264.405780000003</v>
      </c>
      <c r="K24" s="32">
        <v>2314.7907099999998</v>
      </c>
      <c r="L24" s="46"/>
      <c r="M24" s="32">
        <v>2224.70336</v>
      </c>
      <c r="N24" s="32">
        <v>2215.9821599999987</v>
      </c>
      <c r="O24" s="32">
        <v>2108.282390000002</v>
      </c>
      <c r="P24" s="32">
        <v>2715.43787</v>
      </c>
      <c r="Q24" s="32">
        <f t="shared" si="0"/>
        <v>2314.7907099999998</v>
      </c>
      <c r="T24" s="186"/>
      <c r="U24" s="186"/>
      <c r="V24" s="186"/>
      <c r="W24" s="186"/>
    </row>
    <row r="25" spans="4:23" ht="14.25">
      <c r="D25" s="20" t="s">
        <v>28</v>
      </c>
      <c r="F25" s="32">
        <v>1498.6820699999898</v>
      </c>
      <c r="G25" s="32">
        <v>617.2655599999998</v>
      </c>
      <c r="H25" s="32">
        <v>1080.7575699999998</v>
      </c>
      <c r="I25" s="32">
        <v>1540.096330000003</v>
      </c>
      <c r="J25" s="32">
        <v>1773.931689999994</v>
      </c>
      <c r="K25" s="32">
        <v>440.54157999999796</v>
      </c>
      <c r="L25" s="46"/>
      <c r="M25" s="32">
        <v>617.2655599999998</v>
      </c>
      <c r="N25" s="32">
        <v>463.4920099999995</v>
      </c>
      <c r="O25" s="32">
        <v>459.338759999996</v>
      </c>
      <c r="P25" s="32">
        <v>233.83536000000402</v>
      </c>
      <c r="Q25" s="32">
        <f t="shared" si="0"/>
        <v>440.54157999999796</v>
      </c>
      <c r="T25" s="186"/>
      <c r="U25" s="186"/>
      <c r="V25" s="186"/>
      <c r="W25" s="186"/>
    </row>
    <row r="26" spans="4:23" ht="14.25">
      <c r="D26" s="26" t="s">
        <v>29</v>
      </c>
      <c r="F26" s="34">
        <v>0.1379453231729955</v>
      </c>
      <c r="G26" s="34">
        <v>0.2171964498471714</v>
      </c>
      <c r="H26" s="34">
        <v>0.19573824313382537</v>
      </c>
      <c r="I26" s="34">
        <v>0.190392397</v>
      </c>
      <c r="J26" s="34">
        <v>0.160706419</v>
      </c>
      <c r="K26" s="34">
        <v>0.159886915</v>
      </c>
      <c r="L26" s="46"/>
      <c r="M26" s="34">
        <v>0.2171964498471714</v>
      </c>
      <c r="N26" s="34">
        <v>0.1729787191790693</v>
      </c>
      <c r="O26" s="34">
        <v>0.178896626</v>
      </c>
      <c r="P26" s="34">
        <v>0.079285757</v>
      </c>
      <c r="Q26" s="34">
        <f t="shared" si="0"/>
        <v>0.159886915</v>
      </c>
      <c r="T26" s="34"/>
      <c r="U26" s="34"/>
      <c r="V26" s="34"/>
      <c r="W26" s="34"/>
    </row>
    <row r="27" spans="4:23" ht="14.25">
      <c r="D27" s="8" t="s">
        <v>30</v>
      </c>
      <c r="F27" s="31">
        <v>-8.29762</v>
      </c>
      <c r="G27" s="31">
        <v>6.10991</v>
      </c>
      <c r="H27" s="31">
        <v>18.24407</v>
      </c>
      <c r="I27" s="31">
        <v>22.685200000000002</v>
      </c>
      <c r="J27" s="31">
        <v>98.71057</v>
      </c>
      <c r="K27" s="31">
        <v>6.5239899999999995</v>
      </c>
      <c r="L27" s="46"/>
      <c r="M27" s="31">
        <v>6.10991</v>
      </c>
      <c r="N27" s="31">
        <v>12.13416</v>
      </c>
      <c r="O27" s="31">
        <v>4.44113</v>
      </c>
      <c r="P27" s="31">
        <v>76.02537</v>
      </c>
      <c r="Q27" s="31">
        <f t="shared" si="0"/>
        <v>6.5239899999999995</v>
      </c>
      <c r="T27" s="186"/>
      <c r="U27" s="186"/>
      <c r="V27" s="186"/>
      <c r="W27" s="186"/>
    </row>
    <row r="28" spans="4:23" ht="14.25">
      <c r="D28" s="20" t="s">
        <v>31</v>
      </c>
      <c r="F28" s="32">
        <v>1490.3844499999898</v>
      </c>
      <c r="G28" s="32">
        <v>623.3754699999998</v>
      </c>
      <c r="H28" s="32">
        <v>1099.0016399999997</v>
      </c>
      <c r="I28" s="32">
        <v>1562.7815300000009</v>
      </c>
      <c r="J28" s="32">
        <v>1872.6422599999978</v>
      </c>
      <c r="K28" s="32">
        <v>447.065569999999</v>
      </c>
      <c r="M28" s="32">
        <v>623.3754699999998</v>
      </c>
      <c r="N28" s="32">
        <v>475.6261699999995</v>
      </c>
      <c r="O28" s="32">
        <v>463.77988999998803</v>
      </c>
      <c r="P28" s="32">
        <v>309.86072999999203</v>
      </c>
      <c r="Q28" s="32">
        <f t="shared" si="0"/>
        <v>447.065569999999</v>
      </c>
      <c r="T28" s="186"/>
      <c r="U28" s="186"/>
      <c r="V28" s="186"/>
      <c r="W28" s="186"/>
    </row>
    <row r="29" spans="4:23" ht="14.25">
      <c r="D29" s="8" t="s">
        <v>32</v>
      </c>
      <c r="F29" s="29">
        <v>91.57547</v>
      </c>
      <c r="G29" s="29">
        <v>184.15357</v>
      </c>
      <c r="H29" s="29">
        <v>335.64678000000004</v>
      </c>
      <c r="I29" s="29">
        <v>479.66472</v>
      </c>
      <c r="J29" s="29">
        <v>530.18804</v>
      </c>
      <c r="K29" s="29">
        <v>140.63783999999998</v>
      </c>
      <c r="M29" s="31">
        <v>184.15357</v>
      </c>
      <c r="N29" s="29">
        <v>151.49321</v>
      </c>
      <c r="O29" s="29">
        <v>144.01794</v>
      </c>
      <c r="P29" s="29">
        <v>50.52332</v>
      </c>
      <c r="Q29" s="29">
        <f t="shared" si="0"/>
        <v>140.63783999999998</v>
      </c>
      <c r="T29" s="186"/>
      <c r="U29" s="186"/>
      <c r="V29" s="186"/>
      <c r="W29" s="186"/>
    </row>
    <row r="30" spans="4:32" s="67" customFormat="1" ht="14.25">
      <c r="D30" s="25" t="s">
        <v>33</v>
      </c>
      <c r="F30" s="35">
        <v>-385</v>
      </c>
      <c r="G30" s="187">
        <v>-16.154</v>
      </c>
      <c r="H30" s="35">
        <v>-8.862137789999998</v>
      </c>
      <c r="I30" s="35">
        <v>-10.076287529999998</v>
      </c>
      <c r="J30" s="35">
        <v>-22.907216939999998</v>
      </c>
      <c r="K30" s="35">
        <v>0</v>
      </c>
      <c r="L30" s="68"/>
      <c r="M30" s="37">
        <v>-16.154</v>
      </c>
      <c r="N30" s="37">
        <v>7.291862210000002</v>
      </c>
      <c r="O30" s="37">
        <v>-1.21414974</v>
      </c>
      <c r="P30" s="73">
        <f>+J30-I30</f>
        <v>-12.83092941</v>
      </c>
      <c r="Q30" s="73">
        <f t="shared" si="0"/>
        <v>0</v>
      </c>
      <c r="R30" s="183"/>
      <c r="S30" s="183"/>
      <c r="T30" s="73"/>
      <c r="U30" s="73"/>
      <c r="V30" s="73"/>
      <c r="W30" s="73"/>
      <c r="X30" s="183"/>
      <c r="Y30" s="183"/>
      <c r="Z30" s="183"/>
      <c r="AA30" s="183"/>
      <c r="AB30" s="183"/>
      <c r="AC30" s="183"/>
      <c r="AD30" s="183"/>
      <c r="AE30" s="183"/>
      <c r="AF30" s="183"/>
    </row>
    <row r="31" spans="4:23" ht="14.25">
      <c r="D31" s="20" t="s">
        <v>34</v>
      </c>
      <c r="F31" s="32">
        <v>1398.8089799999898</v>
      </c>
      <c r="G31" s="32">
        <v>439.22189999999983</v>
      </c>
      <c r="H31" s="32">
        <v>763.3548599999997</v>
      </c>
      <c r="I31" s="32">
        <v>1083.1168099999988</v>
      </c>
      <c r="J31" s="32">
        <v>1342.454219999999</v>
      </c>
      <c r="K31" s="32">
        <v>306.427729999999</v>
      </c>
      <c r="M31" s="32">
        <v>439.22189999999983</v>
      </c>
      <c r="N31" s="32">
        <v>324.13295999999946</v>
      </c>
      <c r="O31" s="32">
        <v>319.76195000000405</v>
      </c>
      <c r="P31" s="32">
        <v>259.33741</v>
      </c>
      <c r="Q31" s="32">
        <f t="shared" si="0"/>
        <v>306.427729999999</v>
      </c>
      <c r="T31" s="186"/>
      <c r="U31" s="186"/>
      <c r="V31" s="186"/>
      <c r="W31" s="186"/>
    </row>
    <row r="33" spans="6:17" ht="14.25">
      <c r="F33" s="38"/>
      <c r="G33" s="38"/>
      <c r="H33" s="38"/>
      <c r="I33" s="38"/>
      <c r="J33" s="38"/>
      <c r="K33" s="38"/>
      <c r="L33" s="59"/>
      <c r="M33" s="38"/>
      <c r="N33" s="38"/>
      <c r="O33" s="38"/>
      <c r="P33" s="38"/>
      <c r="Q33" s="38"/>
    </row>
    <row r="36" spans="9:11" ht="14.25">
      <c r="I36" s="69"/>
      <c r="J36" s="69"/>
      <c r="K36" s="69"/>
    </row>
  </sheetData>
  <sheetProtection/>
  <mergeCells count="2">
    <mergeCell ref="F2:K3"/>
    <mergeCell ref="M2:Q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92" r:id="rId1"/>
</worksheet>
</file>

<file path=xl/worksheets/sheet3.xml><?xml version="1.0" encoding="utf-8"?>
<worksheet xmlns="http://schemas.openxmlformats.org/spreadsheetml/2006/main" xmlns:r="http://schemas.openxmlformats.org/officeDocument/2006/relationships">
  <sheetPr>
    <pageSetUpPr fitToPage="1"/>
  </sheetPr>
  <dimension ref="A1:K56"/>
  <sheetViews>
    <sheetView view="pageBreakPreview" zoomScale="70" zoomScaleNormal="86" zoomScaleSheetLayoutView="7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9.140625" defaultRowHeight="15"/>
  <cols>
    <col min="1" max="1" width="9.140625" style="183" customWidth="1"/>
    <col min="2" max="2" width="4.00390625" style="183" customWidth="1"/>
    <col min="3" max="3" width="4.140625" style="183" customWidth="1"/>
    <col min="4" max="4" width="79.140625" style="183" customWidth="1"/>
    <col min="5" max="5" width="1.28515625" style="183" customWidth="1"/>
    <col min="6" max="11" width="13.421875" style="60" customWidth="1"/>
    <col min="12" max="16384" width="9.140625" style="183" customWidth="1"/>
  </cols>
  <sheetData>
    <row r="1" ht="14.25">
      <c r="A1" s="45"/>
    </row>
    <row r="2" spans="4:11" ht="19.5" customHeight="1">
      <c r="D2" s="184" t="s">
        <v>0</v>
      </c>
      <c r="F2" s="206" t="s">
        <v>60</v>
      </c>
      <c r="G2" s="206"/>
      <c r="H2" s="206"/>
      <c r="I2" s="206"/>
      <c r="J2" s="206"/>
      <c r="K2" s="206"/>
    </row>
    <row r="3" spans="4:11" ht="18.75" customHeight="1">
      <c r="D3" s="185" t="s">
        <v>11</v>
      </c>
      <c r="F3" s="206"/>
      <c r="G3" s="206"/>
      <c r="H3" s="206"/>
      <c r="I3" s="206"/>
      <c r="J3" s="206"/>
      <c r="K3" s="206"/>
    </row>
    <row r="4" ht="7.5" customHeight="1"/>
    <row r="5" spans="4:11" ht="14.25">
      <c r="D5" s="7" t="s">
        <v>238</v>
      </c>
      <c r="E5" s="64"/>
      <c r="F5" s="28" t="s">
        <v>61</v>
      </c>
      <c r="G5" s="28" t="s">
        <v>249</v>
      </c>
      <c r="H5" s="28" t="s">
        <v>250</v>
      </c>
      <c r="I5" s="28" t="s">
        <v>64</v>
      </c>
      <c r="J5" s="28" t="s">
        <v>66</v>
      </c>
      <c r="K5" s="28" t="s">
        <v>254</v>
      </c>
    </row>
    <row r="6" spans="4:11" ht="14.25">
      <c r="D6" s="65"/>
      <c r="F6" s="46"/>
      <c r="G6" s="46"/>
      <c r="H6" s="46"/>
      <c r="I6" s="46"/>
      <c r="J6" s="46"/>
      <c r="K6" s="46"/>
    </row>
    <row r="7" spans="4:11" ht="14.25">
      <c r="D7" s="88" t="s">
        <v>103</v>
      </c>
      <c r="F7" s="29">
        <v>1945</v>
      </c>
      <c r="G7" s="29">
        <v>1898</v>
      </c>
      <c r="H7" s="29">
        <v>1908</v>
      </c>
      <c r="I7" s="29">
        <v>1919</v>
      </c>
      <c r="J7" s="29">
        <v>2015</v>
      </c>
      <c r="K7" s="29">
        <v>1971</v>
      </c>
    </row>
    <row r="8" spans="4:11" ht="14.25">
      <c r="D8" s="88" t="s">
        <v>104</v>
      </c>
      <c r="F8" s="29">
        <v>48</v>
      </c>
      <c r="G8" s="29">
        <v>47</v>
      </c>
      <c r="H8" s="29">
        <v>46</v>
      </c>
      <c r="I8" s="29">
        <v>45</v>
      </c>
      <c r="J8" s="29">
        <v>44</v>
      </c>
      <c r="K8" s="29">
        <v>43</v>
      </c>
    </row>
    <row r="9" spans="4:11" ht="14.25">
      <c r="D9" s="88" t="s">
        <v>105</v>
      </c>
      <c r="F9" s="29">
        <v>545</v>
      </c>
      <c r="G9" s="29">
        <v>523</v>
      </c>
      <c r="H9" s="29">
        <v>542</v>
      </c>
      <c r="I9" s="29">
        <v>545</v>
      </c>
      <c r="J9" s="29">
        <v>648</v>
      </c>
      <c r="K9" s="29">
        <v>644</v>
      </c>
    </row>
    <row r="10" spans="4:11" ht="14.25">
      <c r="D10" s="88" t="s">
        <v>106</v>
      </c>
      <c r="F10" s="56"/>
      <c r="G10" s="29">
        <v>1339</v>
      </c>
      <c r="H10" s="29">
        <v>1321</v>
      </c>
      <c r="I10" s="29">
        <v>1283</v>
      </c>
      <c r="J10" s="29">
        <v>1254</v>
      </c>
      <c r="K10" s="29">
        <v>1222</v>
      </c>
    </row>
    <row r="11" spans="4:11" ht="14.25">
      <c r="D11" s="88" t="s">
        <v>239</v>
      </c>
      <c r="F11" s="29">
        <v>497</v>
      </c>
      <c r="G11" s="29">
        <v>501</v>
      </c>
      <c r="H11" s="29">
        <v>493</v>
      </c>
      <c r="I11" s="29">
        <v>494</v>
      </c>
      <c r="J11" s="29">
        <v>617</v>
      </c>
      <c r="K11" s="29">
        <v>613</v>
      </c>
    </row>
    <row r="12" spans="4:11" ht="14.25">
      <c r="D12" s="88" t="s">
        <v>108</v>
      </c>
      <c r="F12" s="29">
        <v>170922</v>
      </c>
      <c r="G12" s="29">
        <v>176951</v>
      </c>
      <c r="H12" s="29">
        <v>184274</v>
      </c>
      <c r="I12" s="29">
        <v>197738</v>
      </c>
      <c r="J12" s="29">
        <v>194207</v>
      </c>
      <c r="K12" s="29">
        <v>189457</v>
      </c>
    </row>
    <row r="13" spans="4:11" ht="14.25">
      <c r="D13" s="88" t="s">
        <v>109</v>
      </c>
      <c r="F13" s="29">
        <v>7</v>
      </c>
      <c r="G13" s="29">
        <v>7</v>
      </c>
      <c r="H13" s="29">
        <v>6</v>
      </c>
      <c r="I13" s="29">
        <v>5</v>
      </c>
      <c r="J13" s="29">
        <v>5</v>
      </c>
      <c r="K13" s="29">
        <v>5</v>
      </c>
    </row>
    <row r="14" spans="4:11" ht="14.25">
      <c r="D14" s="88" t="s">
        <v>110</v>
      </c>
      <c r="F14" s="29">
        <v>1368</v>
      </c>
      <c r="G14" s="29">
        <v>1591</v>
      </c>
      <c r="H14" s="29">
        <v>1475</v>
      </c>
      <c r="I14" s="29">
        <v>1119</v>
      </c>
      <c r="J14" s="29">
        <v>1199</v>
      </c>
      <c r="K14" s="29">
        <v>1770</v>
      </c>
    </row>
    <row r="15" spans="4:11" ht="14.25">
      <c r="D15" s="88" t="s">
        <v>111</v>
      </c>
      <c r="F15" s="29">
        <v>3469</v>
      </c>
      <c r="G15" s="29">
        <v>3489</v>
      </c>
      <c r="H15" s="29">
        <v>3474</v>
      </c>
      <c r="I15" s="29">
        <v>3468</v>
      </c>
      <c r="J15" s="29">
        <v>3729</v>
      </c>
      <c r="K15" s="29">
        <v>3636</v>
      </c>
    </row>
    <row r="16" spans="4:11" ht="14.25">
      <c r="D16" s="88" t="s">
        <v>112</v>
      </c>
      <c r="F16" s="29">
        <v>71</v>
      </c>
      <c r="G16" s="29">
        <v>74</v>
      </c>
      <c r="H16" s="29">
        <v>71</v>
      </c>
      <c r="I16" s="29">
        <v>64</v>
      </c>
      <c r="J16" s="29">
        <v>58</v>
      </c>
      <c r="K16" s="29">
        <v>55</v>
      </c>
    </row>
    <row r="17" spans="4:11" ht="14.25">
      <c r="D17" s="20" t="s">
        <v>240</v>
      </c>
      <c r="F17" s="32">
        <v>178872</v>
      </c>
      <c r="G17" s="32">
        <v>186420</v>
      </c>
      <c r="H17" s="32">
        <v>193610</v>
      </c>
      <c r="I17" s="32">
        <v>206680</v>
      </c>
      <c r="J17" s="32">
        <v>203776</v>
      </c>
      <c r="K17" s="32">
        <v>199416</v>
      </c>
    </row>
    <row r="18" spans="4:11" ht="7.5" customHeight="1">
      <c r="D18" s="20"/>
      <c r="F18" s="181" t="s">
        <v>35</v>
      </c>
      <c r="G18" s="181"/>
      <c r="H18" s="181"/>
      <c r="I18" s="181"/>
      <c r="J18" s="181"/>
      <c r="K18" s="181"/>
    </row>
    <row r="19" spans="4:11" ht="14.25">
      <c r="D19" s="88" t="s">
        <v>114</v>
      </c>
      <c r="F19" s="29">
        <v>136</v>
      </c>
      <c r="G19" s="29">
        <v>138</v>
      </c>
      <c r="H19" s="29">
        <v>141</v>
      </c>
      <c r="I19" s="29">
        <v>141</v>
      </c>
      <c r="J19" s="29">
        <v>140</v>
      </c>
      <c r="K19" s="29">
        <v>144</v>
      </c>
    </row>
    <row r="20" spans="4:11" ht="14.25">
      <c r="D20" s="88" t="s">
        <v>115</v>
      </c>
      <c r="F20" s="29">
        <v>2192</v>
      </c>
      <c r="G20" s="29">
        <v>2839</v>
      </c>
      <c r="H20" s="29">
        <v>2362</v>
      </c>
      <c r="I20" s="29">
        <v>2253</v>
      </c>
      <c r="J20" s="29">
        <v>2166</v>
      </c>
      <c r="K20" s="29">
        <v>2815</v>
      </c>
    </row>
    <row r="21" spans="4:11" ht="14.25">
      <c r="D21" s="88" t="s">
        <v>116</v>
      </c>
      <c r="F21" s="29">
        <v>117</v>
      </c>
      <c r="G21" s="29">
        <v>112</v>
      </c>
      <c r="H21" s="29">
        <v>111</v>
      </c>
      <c r="I21" s="29">
        <v>185</v>
      </c>
      <c r="J21" s="29">
        <v>52</v>
      </c>
      <c r="K21" s="29">
        <v>58</v>
      </c>
    </row>
    <row r="22" spans="4:11" ht="14.25">
      <c r="D22" s="88" t="s">
        <v>111</v>
      </c>
      <c r="F22" s="29">
        <v>1111</v>
      </c>
      <c r="G22" s="29">
        <v>909</v>
      </c>
      <c r="H22" s="29">
        <v>1007</v>
      </c>
      <c r="I22" s="29">
        <v>1092</v>
      </c>
      <c r="J22" s="29">
        <v>938</v>
      </c>
      <c r="K22" s="29">
        <v>826</v>
      </c>
    </row>
    <row r="23" spans="4:11" ht="14.25">
      <c r="D23" s="88" t="s">
        <v>108</v>
      </c>
      <c r="F23" s="29">
        <v>19942</v>
      </c>
      <c r="G23" s="29">
        <v>25359</v>
      </c>
      <c r="H23" s="29">
        <v>28689</v>
      </c>
      <c r="I23" s="29">
        <v>29722</v>
      </c>
      <c r="J23" s="29">
        <v>24727</v>
      </c>
      <c r="K23" s="29">
        <v>32874</v>
      </c>
    </row>
    <row r="24" spans="4:11" ht="14.25">
      <c r="D24" s="88" t="s">
        <v>117</v>
      </c>
      <c r="F24" s="29">
        <v>3318</v>
      </c>
      <c r="G24" s="29">
        <v>3438</v>
      </c>
      <c r="H24" s="29">
        <v>3606</v>
      </c>
      <c r="I24" s="29">
        <v>3703</v>
      </c>
      <c r="J24" s="29">
        <v>4303</v>
      </c>
      <c r="K24" s="29">
        <v>4622</v>
      </c>
    </row>
    <row r="25" spans="4:11" ht="14.25">
      <c r="D25" s="88" t="s">
        <v>118</v>
      </c>
      <c r="F25" s="29">
        <v>3195</v>
      </c>
      <c r="G25" s="29">
        <v>1692</v>
      </c>
      <c r="H25" s="29">
        <v>1525</v>
      </c>
      <c r="I25" s="29">
        <v>1991</v>
      </c>
      <c r="J25" s="29">
        <v>2149</v>
      </c>
      <c r="K25" s="29">
        <v>4754</v>
      </c>
    </row>
    <row r="26" spans="4:11" ht="14.25">
      <c r="D26" s="20" t="s">
        <v>119</v>
      </c>
      <c r="F26" s="32">
        <v>30011</v>
      </c>
      <c r="G26" s="32">
        <v>34487</v>
      </c>
      <c r="H26" s="32">
        <v>37441</v>
      </c>
      <c r="I26" s="32">
        <v>39087</v>
      </c>
      <c r="J26" s="32">
        <v>34475</v>
      </c>
      <c r="K26" s="32">
        <v>46093</v>
      </c>
    </row>
    <row r="27" spans="4:11" ht="14.25">
      <c r="D27" s="88" t="s">
        <v>120</v>
      </c>
      <c r="F27" s="182">
        <v>0</v>
      </c>
      <c r="G27" s="182">
        <v>0</v>
      </c>
      <c r="H27" s="182"/>
      <c r="I27" s="182">
        <v>0</v>
      </c>
      <c r="J27" s="182">
        <v>0</v>
      </c>
      <c r="K27" s="182">
        <v>0</v>
      </c>
    </row>
    <row r="28" spans="4:11" ht="14.25">
      <c r="D28" s="20" t="s">
        <v>121</v>
      </c>
      <c r="F28" s="32">
        <v>208883</v>
      </c>
      <c r="G28" s="32">
        <v>220907</v>
      </c>
      <c r="H28" s="32">
        <v>231051</v>
      </c>
      <c r="I28" s="32">
        <v>245767</v>
      </c>
      <c r="J28" s="32">
        <v>238251</v>
      </c>
      <c r="K28" s="32">
        <v>245509</v>
      </c>
    </row>
    <row r="29" spans="4:11" ht="8.25" customHeight="1">
      <c r="D29" s="65"/>
      <c r="F29" s="46"/>
      <c r="G29" s="46"/>
      <c r="H29" s="46"/>
      <c r="I29" s="46"/>
      <c r="J29" s="46"/>
      <c r="K29" s="46"/>
    </row>
    <row r="30" spans="4:11" ht="14.25">
      <c r="D30" s="88" t="s">
        <v>241</v>
      </c>
      <c r="F30" s="29">
        <v>1306</v>
      </c>
      <c r="G30" s="29">
        <v>1306</v>
      </c>
      <c r="H30" s="29">
        <v>1306</v>
      </c>
      <c r="I30" s="29">
        <v>1306</v>
      </c>
      <c r="J30" s="29">
        <v>1306</v>
      </c>
      <c r="K30" s="29">
        <v>1306</v>
      </c>
    </row>
    <row r="31" spans="4:11" ht="14.25">
      <c r="D31" s="88" t="s">
        <v>242</v>
      </c>
      <c r="F31" s="29">
        <v>1531</v>
      </c>
      <c r="G31" s="29">
        <v>925</v>
      </c>
      <c r="H31" s="29">
        <v>1435</v>
      </c>
      <c r="I31" s="29">
        <v>3368</v>
      </c>
      <c r="J31" s="29">
        <v>2646</v>
      </c>
      <c r="K31" s="29">
        <v>1345</v>
      </c>
    </row>
    <row r="32" spans="4:11" ht="14.25">
      <c r="D32" s="88" t="s">
        <v>243</v>
      </c>
      <c r="F32" s="56"/>
      <c r="G32" s="129">
        <v>-40</v>
      </c>
      <c r="H32" s="129">
        <v>-40</v>
      </c>
      <c r="I32" s="129">
        <v>-40</v>
      </c>
      <c r="J32" s="129">
        <v>-40</v>
      </c>
      <c r="K32" s="129">
        <v>-40</v>
      </c>
    </row>
    <row r="33" spans="4:11" ht="14.25">
      <c r="D33" s="88" t="s">
        <v>244</v>
      </c>
      <c r="F33" s="29">
        <v>5268</v>
      </c>
      <c r="G33" s="29">
        <v>5685</v>
      </c>
      <c r="H33" s="29">
        <v>5413</v>
      </c>
      <c r="I33" s="29">
        <v>5695</v>
      </c>
      <c r="J33" s="29">
        <v>5786</v>
      </c>
      <c r="K33" s="29">
        <v>6109</v>
      </c>
    </row>
    <row r="34" spans="4:11" ht="15">
      <c r="D34" s="9" t="s">
        <v>261</v>
      </c>
      <c r="E34" s="102"/>
      <c r="F34" s="32">
        <v>8105</v>
      </c>
      <c r="G34" s="32">
        <v>7876</v>
      </c>
      <c r="H34" s="32">
        <v>8114</v>
      </c>
      <c r="I34" s="32">
        <v>10329</v>
      </c>
      <c r="J34" s="32">
        <v>9698</v>
      </c>
      <c r="K34" s="32">
        <v>8720</v>
      </c>
    </row>
    <row r="35" spans="4:11" s="197" customFormat="1" ht="14.25">
      <c r="D35" s="88" t="s">
        <v>262</v>
      </c>
      <c r="E35" s="183"/>
      <c r="F35" s="29">
        <v>0</v>
      </c>
      <c r="G35" s="29">
        <v>0</v>
      </c>
      <c r="H35" s="29">
        <v>0</v>
      </c>
      <c r="I35" s="29">
        <v>0</v>
      </c>
      <c r="J35" s="29">
        <v>0</v>
      </c>
      <c r="K35" s="29">
        <v>1</v>
      </c>
    </row>
    <row r="36" spans="4:11" ht="15">
      <c r="D36" s="9" t="s">
        <v>122</v>
      </c>
      <c r="E36" s="102"/>
      <c r="F36" s="32">
        <v>8105</v>
      </c>
      <c r="G36" s="32">
        <v>7876</v>
      </c>
      <c r="H36" s="32">
        <v>8114</v>
      </c>
      <c r="I36" s="32">
        <v>10329</v>
      </c>
      <c r="J36" s="32">
        <v>9698</v>
      </c>
      <c r="K36" s="32">
        <v>8721</v>
      </c>
    </row>
    <row r="37" spans="4:11" ht="7.5" customHeight="1">
      <c r="D37" s="20"/>
      <c r="F37" s="46"/>
      <c r="G37" s="46"/>
      <c r="H37" s="46"/>
      <c r="I37" s="46"/>
      <c r="J37" s="46"/>
      <c r="K37" s="46"/>
    </row>
    <row r="38" spans="4:11" ht="14.25">
      <c r="D38" s="88" t="s">
        <v>123</v>
      </c>
      <c r="F38" s="29">
        <v>125149</v>
      </c>
      <c r="G38" s="29">
        <v>129146</v>
      </c>
      <c r="H38" s="29">
        <v>134074</v>
      </c>
      <c r="I38" s="29">
        <v>142629</v>
      </c>
      <c r="J38" s="29">
        <v>140261</v>
      </c>
      <c r="K38" s="29">
        <v>136584</v>
      </c>
    </row>
    <row r="39" spans="4:11" ht="14.25">
      <c r="D39" s="88" t="s">
        <v>124</v>
      </c>
      <c r="F39" s="29">
        <v>656</v>
      </c>
      <c r="G39" s="29">
        <v>662</v>
      </c>
      <c r="H39" s="29">
        <v>590</v>
      </c>
      <c r="I39" s="29">
        <v>575</v>
      </c>
      <c r="J39" s="29">
        <v>501</v>
      </c>
      <c r="K39" s="29">
        <v>498</v>
      </c>
    </row>
    <row r="40" spans="4:11" ht="14.25">
      <c r="D40" s="88" t="s">
        <v>125</v>
      </c>
      <c r="F40" s="29">
        <v>1187</v>
      </c>
      <c r="G40" s="29">
        <v>1170</v>
      </c>
      <c r="H40" s="29">
        <v>1188</v>
      </c>
      <c r="I40" s="29">
        <v>1194</v>
      </c>
      <c r="J40" s="29">
        <v>1135</v>
      </c>
      <c r="K40" s="29">
        <v>1065</v>
      </c>
    </row>
    <row r="41" spans="4:11" ht="14.25">
      <c r="D41" s="88" t="s">
        <v>132</v>
      </c>
      <c r="F41" s="29">
        <v>7453</v>
      </c>
      <c r="G41" s="29">
        <v>10067</v>
      </c>
      <c r="H41" s="29">
        <v>11993</v>
      </c>
      <c r="I41" s="29">
        <v>14818</v>
      </c>
      <c r="J41" s="29">
        <v>13964</v>
      </c>
      <c r="K41" s="29">
        <v>16038</v>
      </c>
    </row>
    <row r="42" spans="4:11" ht="14.25">
      <c r="D42" s="88" t="s">
        <v>127</v>
      </c>
      <c r="F42" s="29">
        <v>701</v>
      </c>
      <c r="G42" s="29">
        <v>711</v>
      </c>
      <c r="H42" s="29">
        <v>747</v>
      </c>
      <c r="I42" s="29">
        <v>1116</v>
      </c>
      <c r="J42" s="29">
        <v>887</v>
      </c>
      <c r="K42" s="29">
        <v>978</v>
      </c>
    </row>
    <row r="43" spans="4:11" ht="14.25">
      <c r="D43" s="88" t="s">
        <v>128</v>
      </c>
      <c r="F43" s="29">
        <v>1379</v>
      </c>
      <c r="G43" s="29">
        <v>1322</v>
      </c>
      <c r="H43" s="29">
        <v>1301</v>
      </c>
      <c r="I43" s="29">
        <v>1279</v>
      </c>
      <c r="J43" s="29">
        <v>1525</v>
      </c>
      <c r="K43" s="29">
        <v>1495</v>
      </c>
    </row>
    <row r="44" spans="4:11" ht="14.25">
      <c r="D44" s="20" t="s">
        <v>245</v>
      </c>
      <c r="F44" s="32">
        <v>136525</v>
      </c>
      <c r="G44" s="32">
        <v>143078</v>
      </c>
      <c r="H44" s="32">
        <v>149893</v>
      </c>
      <c r="I44" s="32">
        <v>161611</v>
      </c>
      <c r="J44" s="32">
        <v>158273</v>
      </c>
      <c r="K44" s="32">
        <v>156658</v>
      </c>
    </row>
    <row r="45" spans="4:11" ht="14.25">
      <c r="D45" s="20"/>
      <c r="F45" s="46"/>
      <c r="G45" s="46"/>
      <c r="H45" s="46"/>
      <c r="I45" s="46"/>
      <c r="J45" s="46"/>
      <c r="K45" s="46"/>
    </row>
    <row r="46" spans="4:11" ht="14.25">
      <c r="D46" s="88" t="s">
        <v>124</v>
      </c>
      <c r="F46" s="29">
        <v>863</v>
      </c>
      <c r="G46" s="29">
        <v>873</v>
      </c>
      <c r="H46" s="29">
        <v>780</v>
      </c>
      <c r="I46" s="29">
        <v>552</v>
      </c>
      <c r="J46" s="29">
        <v>717</v>
      </c>
      <c r="K46" s="29">
        <v>777</v>
      </c>
    </row>
    <row r="47" spans="4:11" ht="14.25">
      <c r="D47" s="88" t="s">
        <v>130</v>
      </c>
      <c r="F47" s="29">
        <v>1583</v>
      </c>
      <c r="G47" s="29">
        <v>1485</v>
      </c>
      <c r="H47" s="29">
        <v>1521</v>
      </c>
      <c r="I47" s="29">
        <v>1556</v>
      </c>
      <c r="J47" s="29">
        <v>1627</v>
      </c>
      <c r="K47" s="29">
        <v>1557</v>
      </c>
    </row>
    <row r="48" spans="4:11" ht="14.25">
      <c r="D48" s="88" t="s">
        <v>131</v>
      </c>
      <c r="F48" s="29">
        <v>12</v>
      </c>
      <c r="G48" s="29">
        <v>149</v>
      </c>
      <c r="H48" s="29">
        <v>341</v>
      </c>
      <c r="I48" s="29">
        <v>509</v>
      </c>
      <c r="J48" s="29">
        <v>274</v>
      </c>
      <c r="K48" s="29">
        <v>382</v>
      </c>
    </row>
    <row r="49" spans="4:11" ht="14.25">
      <c r="D49" s="88" t="s">
        <v>128</v>
      </c>
      <c r="F49" s="29">
        <v>2319</v>
      </c>
      <c r="G49" s="29">
        <v>2210</v>
      </c>
      <c r="H49" s="29">
        <v>1838</v>
      </c>
      <c r="I49" s="29">
        <v>1924</v>
      </c>
      <c r="J49" s="29">
        <v>2110</v>
      </c>
      <c r="K49" s="29">
        <v>1890</v>
      </c>
    </row>
    <row r="50" spans="4:11" ht="14.25">
      <c r="D50" s="88" t="s">
        <v>132</v>
      </c>
      <c r="F50" s="29">
        <v>59476</v>
      </c>
      <c r="G50" s="29">
        <v>65236</v>
      </c>
      <c r="H50" s="29">
        <v>68564</v>
      </c>
      <c r="I50" s="29">
        <v>69286</v>
      </c>
      <c r="J50" s="29">
        <v>65552</v>
      </c>
      <c r="K50" s="29">
        <v>75524</v>
      </c>
    </row>
    <row r="51" spans="4:11" ht="14.25" customHeight="1">
      <c r="D51" s="20" t="s">
        <v>246</v>
      </c>
      <c r="F51" s="32">
        <v>64253</v>
      </c>
      <c r="G51" s="32">
        <v>69953</v>
      </c>
      <c r="H51" s="32">
        <v>73044</v>
      </c>
      <c r="I51" s="32">
        <v>73827</v>
      </c>
      <c r="J51" s="32">
        <v>70280</v>
      </c>
      <c r="K51" s="32">
        <v>80130</v>
      </c>
    </row>
    <row r="52" spans="4:11" ht="14.25">
      <c r="D52" s="20"/>
      <c r="F52" s="46"/>
      <c r="G52" s="46"/>
      <c r="H52" s="46"/>
      <c r="I52" s="46"/>
      <c r="J52" s="46"/>
      <c r="K52" s="46"/>
    </row>
    <row r="53" spans="4:11" ht="14.25">
      <c r="D53" s="88" t="s">
        <v>134</v>
      </c>
      <c r="F53" s="182">
        <v>0</v>
      </c>
      <c r="G53" s="182">
        <v>0</v>
      </c>
      <c r="H53" s="182">
        <v>0</v>
      </c>
      <c r="I53" s="182">
        <v>0</v>
      </c>
      <c r="J53" s="182">
        <v>0</v>
      </c>
      <c r="K53" s="182">
        <v>0</v>
      </c>
    </row>
    <row r="54" spans="4:11" ht="14.25">
      <c r="D54" s="20" t="s">
        <v>135</v>
      </c>
      <c r="F54" s="32">
        <v>208883</v>
      </c>
      <c r="G54" s="32">
        <v>220907</v>
      </c>
      <c r="H54" s="32">
        <v>231051</v>
      </c>
      <c r="I54" s="32">
        <v>245767</v>
      </c>
      <c r="J54" s="32">
        <v>238251</v>
      </c>
      <c r="K54" s="32">
        <v>245509</v>
      </c>
    </row>
    <row r="56" ht="14.25">
      <c r="D56" s="183" t="s">
        <v>171</v>
      </c>
    </row>
  </sheetData>
  <sheetProtection/>
  <mergeCells count="1">
    <mergeCell ref="F2:K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98" r:id="rId1"/>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view="pageBreakPreview" zoomScale="70" zoomScaleNormal="70" zoomScaleSheetLayoutView="70" workbookViewId="0" topLeftCell="A1">
      <pane xSplit="5" ySplit="5" topLeftCell="F6" activePane="bottomRight" state="frozen"/>
      <selection pane="topLeft" activeCell="G7" sqref="G7"/>
      <selection pane="topRight" activeCell="G7" sqref="G7"/>
      <selection pane="bottomLeft" activeCell="G7" sqref="G7"/>
      <selection pane="bottomRight" activeCell="A1" sqref="A1"/>
    </sheetView>
  </sheetViews>
  <sheetFormatPr defaultColWidth="9.140625" defaultRowHeight="15"/>
  <cols>
    <col min="1" max="1" width="9.140625" style="183" customWidth="1"/>
    <col min="2" max="2" width="4.00390625" style="183" customWidth="1"/>
    <col min="3" max="3" width="4.140625" style="183" customWidth="1"/>
    <col min="4" max="4" width="51.57421875" style="183" customWidth="1"/>
    <col min="5" max="5" width="1.7109375" style="183" customWidth="1"/>
    <col min="6" max="11" width="9.57421875" style="61" customWidth="1"/>
    <col min="12" max="12" width="1.57421875" style="60" customWidth="1"/>
    <col min="13" max="17" width="11.421875" style="183" customWidth="1"/>
    <col min="18" max="16384" width="9.140625" style="183" customWidth="1"/>
  </cols>
  <sheetData>
    <row r="1" ht="14.25">
      <c r="A1" s="45"/>
    </row>
    <row r="2" spans="4:17" ht="19.5" customHeight="1">
      <c r="D2" s="184" t="s">
        <v>0</v>
      </c>
      <c r="F2" s="206" t="s">
        <v>60</v>
      </c>
      <c r="G2" s="206"/>
      <c r="H2" s="206"/>
      <c r="I2" s="206"/>
      <c r="J2" s="206"/>
      <c r="K2" s="206"/>
      <c r="M2" s="206" t="s">
        <v>10</v>
      </c>
      <c r="N2" s="206"/>
      <c r="O2" s="206"/>
      <c r="P2" s="206"/>
      <c r="Q2" s="206"/>
    </row>
    <row r="3" spans="4:17" ht="18" customHeight="1">
      <c r="D3" s="185" t="s">
        <v>36</v>
      </c>
      <c r="F3" s="206"/>
      <c r="G3" s="206"/>
      <c r="H3" s="206"/>
      <c r="I3" s="206"/>
      <c r="J3" s="206"/>
      <c r="K3" s="206"/>
      <c r="M3" s="206"/>
      <c r="N3" s="206"/>
      <c r="O3" s="206"/>
      <c r="P3" s="206"/>
      <c r="Q3" s="206"/>
    </row>
    <row r="4" spans="6:11" ht="14.25">
      <c r="F4" s="63"/>
      <c r="G4" s="63"/>
      <c r="H4" s="63"/>
      <c r="I4" s="63"/>
      <c r="J4" s="63"/>
      <c r="K4" s="63"/>
    </row>
    <row r="5" spans="4:17" ht="14.25">
      <c r="D5" s="7" t="s">
        <v>37</v>
      </c>
      <c r="E5" s="64"/>
      <c r="F5" s="28" t="s">
        <v>61</v>
      </c>
      <c r="G5" s="28" t="s">
        <v>249</v>
      </c>
      <c r="H5" s="28" t="s">
        <v>250</v>
      </c>
      <c r="I5" s="28" t="s">
        <v>64</v>
      </c>
      <c r="J5" s="28" t="s">
        <v>66</v>
      </c>
      <c r="K5" s="28" t="s">
        <v>254</v>
      </c>
      <c r="L5" s="46"/>
      <c r="M5" s="28" t="s">
        <v>249</v>
      </c>
      <c r="N5" s="28" t="s">
        <v>251</v>
      </c>
      <c r="O5" s="28" t="s">
        <v>252</v>
      </c>
      <c r="P5" s="28" t="s">
        <v>253</v>
      </c>
      <c r="Q5" s="28" t="s">
        <v>254</v>
      </c>
    </row>
    <row r="6" spans="4:17" ht="14.25">
      <c r="D6" s="65"/>
      <c r="F6" s="70"/>
      <c r="G6" s="70"/>
      <c r="H6" s="70"/>
      <c r="I6" s="70"/>
      <c r="J6" s="70"/>
      <c r="K6" s="70"/>
      <c r="L6" s="71"/>
      <c r="M6" s="70"/>
      <c r="N6" s="70"/>
      <c r="O6" s="70"/>
      <c r="P6" s="70"/>
      <c r="Q6" s="70"/>
    </row>
    <row r="7" spans="4:22" ht="14.25">
      <c r="D7" s="9" t="s">
        <v>38</v>
      </c>
      <c r="F7" s="30">
        <v>10864.319539999997</v>
      </c>
      <c r="G7" s="30">
        <v>2841.9689200000003</v>
      </c>
      <c r="H7" s="30">
        <v>5521.443089999999</v>
      </c>
      <c r="I7" s="30">
        <v>8089.0642400000015</v>
      </c>
      <c r="J7" s="30">
        <v>11038.33747</v>
      </c>
      <c r="K7" s="30">
        <v>2755.332290000001</v>
      </c>
      <c r="M7" s="30">
        <v>2841.9689099999996</v>
      </c>
      <c r="N7" s="30">
        <v>2679.474169999998</v>
      </c>
      <c r="O7" s="30">
        <v>2567.621149999993</v>
      </c>
      <c r="P7" s="30">
        <v>2949.273230000003</v>
      </c>
      <c r="Q7" s="30">
        <f>+K7</f>
        <v>2755.332290000001</v>
      </c>
      <c r="R7" s="72"/>
      <c r="S7" s="72"/>
      <c r="T7" s="72"/>
      <c r="U7" s="72"/>
      <c r="V7" s="72"/>
    </row>
    <row r="8" spans="4:22" ht="14.25">
      <c r="D8" s="10" t="s">
        <v>39</v>
      </c>
      <c r="F8" s="31">
        <v>3580.367910000003</v>
      </c>
      <c r="G8" s="31">
        <v>880.04</v>
      </c>
      <c r="H8" s="31">
        <v>1755.272390000001</v>
      </c>
      <c r="I8" s="31">
        <v>2555.454139999998</v>
      </c>
      <c r="J8" s="31">
        <v>3492.278320000003</v>
      </c>
      <c r="K8" s="31">
        <v>771.31962</v>
      </c>
      <c r="M8" s="31">
        <v>880.04</v>
      </c>
      <c r="N8" s="31">
        <v>875.232390000001</v>
      </c>
      <c r="O8" s="31">
        <v>800.18175</v>
      </c>
      <c r="P8" s="31">
        <v>936.8241800000001</v>
      </c>
      <c r="Q8" s="31">
        <f>+K8</f>
        <v>771.31962</v>
      </c>
      <c r="R8" s="72"/>
      <c r="S8" s="72"/>
      <c r="T8" s="72"/>
      <c r="U8" s="72"/>
      <c r="V8" s="72"/>
    </row>
    <row r="9" spans="4:22" ht="14.25">
      <c r="D9" s="10" t="s">
        <v>260</v>
      </c>
      <c r="F9" s="31">
        <v>592.29537</v>
      </c>
      <c r="G9" s="31">
        <v>139.593</v>
      </c>
      <c r="H9" s="31">
        <v>306.22813</v>
      </c>
      <c r="I9" s="31">
        <v>476.91184999999996</v>
      </c>
      <c r="J9" s="31">
        <v>663.77147</v>
      </c>
      <c r="K9" s="31">
        <v>165.2463</v>
      </c>
      <c r="M9" s="31">
        <v>139.593</v>
      </c>
      <c r="N9" s="31">
        <v>166.63513000000003</v>
      </c>
      <c r="O9" s="31">
        <v>170.68372</v>
      </c>
      <c r="P9" s="31">
        <v>186.85962</v>
      </c>
      <c r="Q9" s="31">
        <f>+K9</f>
        <v>165.2463</v>
      </c>
      <c r="R9" s="72"/>
      <c r="S9" s="72"/>
      <c r="T9" s="72"/>
      <c r="U9" s="72"/>
      <c r="V9" s="72"/>
    </row>
    <row r="10" spans="4:22" ht="14.25">
      <c r="D10" s="10" t="s">
        <v>40</v>
      </c>
      <c r="F10" s="31">
        <v>5221.43399</v>
      </c>
      <c r="G10" s="31">
        <v>1484.86159</v>
      </c>
      <c r="H10" s="31">
        <v>2664.5211699999995</v>
      </c>
      <c r="I10" s="31">
        <v>3837.87304</v>
      </c>
      <c r="J10" s="31">
        <v>5213.4315000000015</v>
      </c>
      <c r="K10" s="31">
        <v>1464.208429999999</v>
      </c>
      <c r="M10" s="31">
        <v>1484.86159</v>
      </c>
      <c r="N10" s="31">
        <v>1179.6595799999996</v>
      </c>
      <c r="O10" s="31">
        <v>1173.351870000002</v>
      </c>
      <c r="P10" s="31">
        <v>1375.558459999999</v>
      </c>
      <c r="Q10" s="31">
        <f>+K10</f>
        <v>1464.208429999999</v>
      </c>
      <c r="R10" s="72"/>
      <c r="S10" s="72"/>
      <c r="T10" s="72"/>
      <c r="U10" s="72"/>
      <c r="V10" s="72"/>
    </row>
    <row r="11" spans="4:22" ht="14.25">
      <c r="D11" s="10" t="s">
        <v>41</v>
      </c>
      <c r="F11" s="31">
        <v>1470.22235</v>
      </c>
      <c r="G11" s="31">
        <v>337.47432000000003</v>
      </c>
      <c r="H11" s="31">
        <v>795.4214000000001</v>
      </c>
      <c r="I11" s="31">
        <v>1218.8252099999982</v>
      </c>
      <c r="J11" s="31">
        <v>1668.856179999996</v>
      </c>
      <c r="K11" s="31">
        <v>354.55793999999696</v>
      </c>
      <c r="M11" s="31">
        <v>337.47432000000003</v>
      </c>
      <c r="N11" s="31">
        <v>457.94708</v>
      </c>
      <c r="O11" s="31">
        <v>423.40381000000303</v>
      </c>
      <c r="P11" s="31">
        <v>450.030969999991</v>
      </c>
      <c r="Q11" s="31">
        <f>+K11</f>
        <v>354.55793999999696</v>
      </c>
      <c r="R11" s="72"/>
      <c r="S11" s="72"/>
      <c r="T11" s="72"/>
      <c r="U11" s="72"/>
      <c r="V11" s="72"/>
    </row>
    <row r="12" spans="6:22" ht="14.25">
      <c r="F12" s="70"/>
      <c r="G12" s="70"/>
      <c r="H12" s="70"/>
      <c r="I12" s="70"/>
      <c r="J12" s="70"/>
      <c r="K12" s="70"/>
      <c r="L12" s="71"/>
      <c r="M12" s="70"/>
      <c r="N12" s="70"/>
      <c r="O12" s="70"/>
      <c r="P12" s="70"/>
      <c r="Q12" s="70"/>
      <c r="R12" s="72"/>
      <c r="S12" s="72"/>
      <c r="T12" s="72"/>
      <c r="U12" s="72"/>
      <c r="V12" s="72"/>
    </row>
    <row r="13" spans="4:22" ht="14.25">
      <c r="D13" s="9" t="s">
        <v>42</v>
      </c>
      <c r="F13" s="30">
        <v>2068.403739999988</v>
      </c>
      <c r="G13" s="30">
        <v>805.3965700000012</v>
      </c>
      <c r="H13" s="30">
        <v>1461.8654799999997</v>
      </c>
      <c r="I13" s="30">
        <v>2114.901980000008</v>
      </c>
      <c r="J13" s="30">
        <v>2548.319510000005</v>
      </c>
      <c r="K13" s="30">
        <v>643.609540000001</v>
      </c>
      <c r="M13" s="30">
        <v>805.3308700000007</v>
      </c>
      <c r="N13" s="30">
        <v>656.4689099999995</v>
      </c>
      <c r="O13" s="30">
        <v>653.0364999999939</v>
      </c>
      <c r="P13" s="30">
        <v>433.417529999999</v>
      </c>
      <c r="Q13" s="30">
        <f>+K13</f>
        <v>643.609540000001</v>
      </c>
      <c r="R13" s="72"/>
      <c r="S13" s="72"/>
      <c r="T13" s="72"/>
      <c r="U13" s="72"/>
      <c r="V13" s="72"/>
    </row>
    <row r="14" spans="4:22" ht="14.25">
      <c r="D14" s="10" t="s">
        <v>39</v>
      </c>
      <c r="F14" s="31">
        <v>97.94726000000156</v>
      </c>
      <c r="G14" s="31">
        <v>324.1951000000007</v>
      </c>
      <c r="H14" s="31">
        <v>437.8613600000013</v>
      </c>
      <c r="I14" s="31">
        <v>541.9609413635992</v>
      </c>
      <c r="J14" s="74">
        <v>377.00657000000405</v>
      </c>
      <c r="K14" s="74">
        <v>154.95777</v>
      </c>
      <c r="M14" s="31">
        <v>324.1951000000007</v>
      </c>
      <c r="N14" s="31">
        <v>113.66626000000116</v>
      </c>
      <c r="O14" s="31">
        <v>104.09955969538981</v>
      </c>
      <c r="P14" s="74">
        <v>-164.95441000000014</v>
      </c>
      <c r="Q14" s="31">
        <f>+K14</f>
        <v>154.95777</v>
      </c>
      <c r="R14" s="72"/>
      <c r="S14" s="72"/>
      <c r="T14" s="72"/>
      <c r="U14" s="72"/>
      <c r="V14" s="72"/>
    </row>
    <row r="15" spans="4:22" ht="14.25">
      <c r="D15" s="10" t="s">
        <v>260</v>
      </c>
      <c r="F15" s="31">
        <v>227.30994999999996</v>
      </c>
      <c r="G15" s="31">
        <v>63.29101</v>
      </c>
      <c r="H15" s="31">
        <v>123.87557</v>
      </c>
      <c r="I15" s="31">
        <v>199.78724</v>
      </c>
      <c r="J15" s="31">
        <v>268.16525</v>
      </c>
      <c r="K15" s="31">
        <v>74.87998999999999</v>
      </c>
      <c r="M15" s="31">
        <v>63.29101</v>
      </c>
      <c r="N15" s="31">
        <v>60.58456000000002</v>
      </c>
      <c r="O15" s="31">
        <v>75.91166999999999</v>
      </c>
      <c r="P15" s="31">
        <v>68.36606</v>
      </c>
      <c r="Q15" s="31">
        <f>+K15</f>
        <v>74.87998999999999</v>
      </c>
      <c r="R15" s="72"/>
      <c r="S15" s="72"/>
      <c r="T15" s="72"/>
      <c r="U15" s="72"/>
      <c r="V15" s="72"/>
    </row>
    <row r="16" spans="4:22" ht="14.25">
      <c r="D16" s="10" t="s">
        <v>40</v>
      </c>
      <c r="F16" s="31">
        <v>859.8654900000002</v>
      </c>
      <c r="G16" s="31">
        <v>261.21514</v>
      </c>
      <c r="H16" s="31">
        <v>435.0404199999995</v>
      </c>
      <c r="I16" s="31">
        <v>627.0963700000015</v>
      </c>
      <c r="J16" s="31">
        <v>874.7022400000002</v>
      </c>
      <c r="K16" s="31">
        <v>222.67150000000024</v>
      </c>
      <c r="M16" s="31">
        <v>261.21514</v>
      </c>
      <c r="N16" s="31">
        <v>173.8252799999994</v>
      </c>
      <c r="O16" s="31">
        <v>192.05595000000042</v>
      </c>
      <c r="P16" s="31">
        <v>247.60587000000035</v>
      </c>
      <c r="Q16" s="31">
        <f>+K16</f>
        <v>222.67150000000024</v>
      </c>
      <c r="R16" s="72"/>
      <c r="S16" s="72"/>
      <c r="T16" s="72"/>
      <c r="U16" s="72"/>
      <c r="V16" s="72"/>
    </row>
    <row r="17" spans="4:22" ht="14.25">
      <c r="D17" s="10" t="s">
        <v>41</v>
      </c>
      <c r="F17" s="31">
        <v>883.2813199999998</v>
      </c>
      <c r="G17" s="31">
        <v>156.62962</v>
      </c>
      <c r="H17" s="31">
        <v>465.7799800000001</v>
      </c>
      <c r="I17" s="31">
        <v>747.033309999997</v>
      </c>
      <c r="J17" s="31">
        <v>1029.319779999994</v>
      </c>
      <c r="K17" s="31">
        <v>191.45050999999995</v>
      </c>
      <c r="M17" s="31">
        <v>156.62962</v>
      </c>
      <c r="N17" s="31">
        <v>309.15036</v>
      </c>
      <c r="O17" s="31">
        <v>281.25333000000063</v>
      </c>
      <c r="P17" s="31">
        <v>282.28646999999427</v>
      </c>
      <c r="Q17" s="31">
        <f>+K17</f>
        <v>191.45050999999995</v>
      </c>
      <c r="R17" s="72"/>
      <c r="S17" s="72"/>
      <c r="T17" s="72"/>
      <c r="U17" s="72"/>
      <c r="V17" s="72"/>
    </row>
    <row r="18" spans="6:22" ht="14.25">
      <c r="F18" s="70"/>
      <c r="G18" s="70"/>
      <c r="H18" s="70"/>
      <c r="I18" s="70"/>
      <c r="J18" s="70"/>
      <c r="K18" s="70"/>
      <c r="L18" s="71"/>
      <c r="M18" s="70"/>
      <c r="N18" s="70"/>
      <c r="O18" s="70"/>
      <c r="P18" s="70"/>
      <c r="Q18" s="70"/>
      <c r="R18" s="72"/>
      <c r="S18" s="72"/>
      <c r="T18" s="72"/>
      <c r="U18" s="72"/>
      <c r="V18" s="72"/>
    </row>
    <row r="19" spans="4:22" ht="14.25">
      <c r="D19" s="9" t="s">
        <v>43</v>
      </c>
      <c r="F19" s="30">
        <v>1498.682069999988</v>
      </c>
      <c r="G19" s="30">
        <v>617.2655600000012</v>
      </c>
      <c r="H19" s="30">
        <v>1080.7575699999998</v>
      </c>
      <c r="I19" s="30">
        <v>1540.096330000003</v>
      </c>
      <c r="J19" s="30">
        <v>1773.931689999994</v>
      </c>
      <c r="K19" s="30">
        <v>440.54157999999796</v>
      </c>
      <c r="M19" s="30">
        <v>617.1998600000007</v>
      </c>
      <c r="N19" s="30">
        <v>463.4920099999995</v>
      </c>
      <c r="O19" s="30">
        <v>459.338759999996</v>
      </c>
      <c r="P19" s="30">
        <v>233.83536000000402</v>
      </c>
      <c r="Q19" s="30">
        <f>+K19</f>
        <v>440.54157999999796</v>
      </c>
      <c r="R19" s="72"/>
      <c r="S19" s="72"/>
      <c r="T19" s="72"/>
      <c r="U19" s="72"/>
      <c r="V19" s="72"/>
    </row>
    <row r="20" spans="4:22" ht="14.25">
      <c r="D20" s="10" t="s">
        <v>39</v>
      </c>
      <c r="F20" s="31">
        <v>-430.45383999999837</v>
      </c>
      <c r="G20" s="31">
        <v>148.1601100000007</v>
      </c>
      <c r="H20" s="31">
        <v>81.19929000000126</v>
      </c>
      <c r="I20" s="31">
        <v>3.946751363599207</v>
      </c>
      <c r="J20" s="31">
        <v>-347.195189999996</v>
      </c>
      <c r="K20" s="31">
        <v>-36.45443999999997</v>
      </c>
      <c r="M20" s="31">
        <v>148.1601100000007</v>
      </c>
      <c r="N20" s="31">
        <v>-66.96081999999882</v>
      </c>
      <c r="O20" s="31">
        <v>-77.25256030461017</v>
      </c>
      <c r="P20" s="31">
        <v>-351.14198000000016</v>
      </c>
      <c r="Q20" s="31">
        <f>+K20</f>
        <v>-36.45443999999997</v>
      </c>
      <c r="R20" s="72"/>
      <c r="S20" s="72"/>
      <c r="T20" s="72"/>
      <c r="U20" s="72"/>
      <c r="V20" s="72"/>
    </row>
    <row r="21" spans="4:22" ht="14.25">
      <c r="D21" s="10" t="s">
        <v>260</v>
      </c>
      <c r="F21" s="31">
        <v>203.50274999999996</v>
      </c>
      <c r="G21" s="31">
        <v>56.93101</v>
      </c>
      <c r="H21" s="31">
        <v>110.59203</v>
      </c>
      <c r="I21" s="31">
        <v>179.86068</v>
      </c>
      <c r="J21" s="31">
        <v>241.21265</v>
      </c>
      <c r="K21" s="31">
        <v>67.29101</v>
      </c>
      <c r="M21" s="31">
        <v>56.93101</v>
      </c>
      <c r="N21" s="31">
        <v>53.661020000000015</v>
      </c>
      <c r="O21" s="31">
        <v>69.26864999999998</v>
      </c>
      <c r="P21" s="31">
        <v>61.340019999999996</v>
      </c>
      <c r="Q21" s="31">
        <f>+K21</f>
        <v>67.29101</v>
      </c>
      <c r="R21" s="72"/>
      <c r="S21" s="72"/>
      <c r="T21" s="72"/>
      <c r="U21" s="72"/>
      <c r="V21" s="72"/>
    </row>
    <row r="22" spans="4:22" ht="14.25">
      <c r="D22" s="10" t="s">
        <v>44</v>
      </c>
      <c r="F22" s="31">
        <v>859.4864900000002</v>
      </c>
      <c r="G22" s="31">
        <v>261.15128000000004</v>
      </c>
      <c r="H22" s="31">
        <v>434.71941999999945</v>
      </c>
      <c r="I22" s="31">
        <v>626.7261300000015</v>
      </c>
      <c r="J22" s="31">
        <v>874.2434000000003</v>
      </c>
      <c r="K22" s="31">
        <v>222.56004000000024</v>
      </c>
      <c r="M22" s="31">
        <v>261.15128000000004</v>
      </c>
      <c r="N22" s="31">
        <v>173.5681399999994</v>
      </c>
      <c r="O22" s="31">
        <v>192.00671000000042</v>
      </c>
      <c r="P22" s="31">
        <v>247.51727000000034</v>
      </c>
      <c r="Q22" s="31">
        <f>+K22</f>
        <v>222.56004000000024</v>
      </c>
      <c r="R22" s="72"/>
      <c r="S22" s="72"/>
      <c r="T22" s="72"/>
      <c r="U22" s="72"/>
      <c r="V22" s="72"/>
    </row>
    <row r="23" spans="4:22" ht="14.25">
      <c r="D23" s="10" t="s">
        <v>41</v>
      </c>
      <c r="F23" s="31">
        <v>866.1469499999998</v>
      </c>
      <c r="G23" s="31">
        <v>150.95746</v>
      </c>
      <c r="H23" s="31">
        <v>454.3105300000001</v>
      </c>
      <c r="I23" s="31">
        <v>729.6454599999969</v>
      </c>
      <c r="J23" s="31">
        <v>1005.8038799999938</v>
      </c>
      <c r="K23" s="31">
        <v>187.21743999999995</v>
      </c>
      <c r="M23" s="31">
        <v>150.95746</v>
      </c>
      <c r="N23" s="31">
        <v>303.35307</v>
      </c>
      <c r="O23" s="31">
        <v>275.3349300000006</v>
      </c>
      <c r="P23" s="31">
        <v>276.1584199999943</v>
      </c>
      <c r="Q23" s="31">
        <f>+K23</f>
        <v>187.21743999999995</v>
      </c>
      <c r="R23" s="72"/>
      <c r="S23" s="72"/>
      <c r="T23" s="72"/>
      <c r="U23" s="72"/>
      <c r="V23" s="72"/>
    </row>
    <row r="24" spans="6:22" ht="14.25">
      <c r="F24" s="70"/>
      <c r="G24" s="70"/>
      <c r="H24" s="70"/>
      <c r="I24" s="70"/>
      <c r="J24" s="70"/>
      <c r="K24" s="70"/>
      <c r="L24" s="71"/>
      <c r="M24" s="70"/>
      <c r="N24" s="70"/>
      <c r="O24" s="70"/>
      <c r="P24" s="70"/>
      <c r="Q24" s="70"/>
      <c r="R24" s="72"/>
      <c r="S24" s="72"/>
      <c r="T24" s="72"/>
      <c r="U24" s="72"/>
      <c r="V24" s="72"/>
    </row>
    <row r="25" spans="4:22" ht="14.25">
      <c r="D25" s="9" t="s">
        <v>45</v>
      </c>
      <c r="F25" s="30">
        <v>1398.808979999988</v>
      </c>
      <c r="G25" s="30">
        <v>439.2219000000012</v>
      </c>
      <c r="H25" s="30">
        <v>763.3548599999997</v>
      </c>
      <c r="I25" s="30">
        <v>1083.1168099999988</v>
      </c>
      <c r="J25" s="30">
        <v>1342.454219999999</v>
      </c>
      <c r="K25" s="30">
        <v>306.427729999999</v>
      </c>
      <c r="M25" s="30">
        <v>439.1216602740878</v>
      </c>
      <c r="N25" s="30">
        <v>324.13295999999946</v>
      </c>
      <c r="O25" s="30">
        <v>319.76195000000405</v>
      </c>
      <c r="P25" s="30">
        <v>259.33741</v>
      </c>
      <c r="Q25" s="30">
        <f>+K25</f>
        <v>306.427729999999</v>
      </c>
      <c r="R25" s="72"/>
      <c r="S25" s="72"/>
      <c r="T25" s="72"/>
      <c r="U25" s="72"/>
      <c r="V25" s="72"/>
    </row>
    <row r="26" spans="4:22" ht="14.25">
      <c r="D26" s="10" t="s">
        <v>39</v>
      </c>
      <c r="F26" s="31">
        <v>-372.43402999999836</v>
      </c>
      <c r="G26" s="31">
        <v>101.1617902740877</v>
      </c>
      <c r="H26" s="31">
        <v>50.168200000001264</v>
      </c>
      <c r="I26" s="31">
        <v>-10.168288636400794</v>
      </c>
      <c r="J26" s="31">
        <v>-306.35283999999604</v>
      </c>
      <c r="K26" s="31">
        <v>-31.028729999999975</v>
      </c>
      <c r="M26" s="31">
        <v>101.1617902740877</v>
      </c>
      <c r="N26" s="31">
        <v>-50.99352999999882</v>
      </c>
      <c r="O26" s="31">
        <v>-60.33651030461019</v>
      </c>
      <c r="P26" s="31">
        <v>-296.1845900000001</v>
      </c>
      <c r="Q26" s="31">
        <f>+K26</f>
        <v>-31.028729999999975</v>
      </c>
      <c r="R26" s="72"/>
      <c r="S26" s="72"/>
      <c r="T26" s="72"/>
      <c r="U26" s="72"/>
      <c r="V26" s="72"/>
    </row>
    <row r="27" spans="4:22" ht="14.25">
      <c r="D27" s="10" t="s">
        <v>260</v>
      </c>
      <c r="F27" s="31">
        <v>153.15645999999995</v>
      </c>
      <c r="G27" s="31">
        <v>42.35927</v>
      </c>
      <c r="H27" s="31">
        <v>82.99928</v>
      </c>
      <c r="I27" s="31">
        <v>134.12023</v>
      </c>
      <c r="J27" s="31">
        <v>271.65502000000004</v>
      </c>
      <c r="K27" s="31">
        <v>51.43409</v>
      </c>
      <c r="M27" s="31">
        <v>42.35927</v>
      </c>
      <c r="N27" s="31">
        <v>40.64001000000002</v>
      </c>
      <c r="O27" s="31">
        <v>51.12094999999998</v>
      </c>
      <c r="P27" s="31">
        <v>137.52283999999997</v>
      </c>
      <c r="Q27" s="31">
        <f>+K27</f>
        <v>51.43409</v>
      </c>
      <c r="R27" s="72"/>
      <c r="S27" s="72"/>
      <c r="T27" s="72"/>
      <c r="U27" s="72"/>
      <c r="V27" s="72"/>
    </row>
    <row r="28" spans="4:22" ht="14.25">
      <c r="D28" s="10" t="s">
        <v>44</v>
      </c>
      <c r="F28" s="31">
        <v>617.0809400000002</v>
      </c>
      <c r="G28" s="31">
        <v>190.35454000000004</v>
      </c>
      <c r="H28" s="31">
        <v>304.83522999999946</v>
      </c>
      <c r="I28" s="31">
        <v>439.7547800000014</v>
      </c>
      <c r="J28" s="31">
        <v>640.1518800000002</v>
      </c>
      <c r="K28" s="31">
        <v>155.37669000000022</v>
      </c>
      <c r="M28" s="31">
        <v>190.35454000000004</v>
      </c>
      <c r="N28" s="31">
        <v>114.48068999999941</v>
      </c>
      <c r="O28" s="31">
        <v>134.9195500000004</v>
      </c>
      <c r="P28" s="31">
        <v>200.39710000000034</v>
      </c>
      <c r="Q28" s="31">
        <f>+K28</f>
        <v>155.37669000000022</v>
      </c>
      <c r="R28" s="72"/>
      <c r="S28" s="72"/>
      <c r="T28" s="72"/>
      <c r="U28" s="72"/>
      <c r="V28" s="72"/>
    </row>
    <row r="29" spans="4:22" ht="14.25">
      <c r="D29" s="10" t="s">
        <v>41</v>
      </c>
      <c r="F29" s="31">
        <v>1001.0058699999998</v>
      </c>
      <c r="G29" s="31">
        <v>105.24606</v>
      </c>
      <c r="H29" s="31">
        <v>325.35125000000005</v>
      </c>
      <c r="I29" s="31">
        <v>519.4262899999969</v>
      </c>
      <c r="J29" s="31">
        <v>737.0001799999939</v>
      </c>
      <c r="K29" s="31">
        <v>130.64569999999995</v>
      </c>
      <c r="M29" s="31">
        <v>105.24606</v>
      </c>
      <c r="N29" s="31">
        <v>220.10519</v>
      </c>
      <c r="O29" s="31">
        <v>194.07504000000066</v>
      </c>
      <c r="P29" s="31">
        <v>217.5738899999943</v>
      </c>
      <c r="Q29" s="31">
        <f>+K29</f>
        <v>130.64569999999995</v>
      </c>
      <c r="R29" s="72"/>
      <c r="S29" s="72"/>
      <c r="T29" s="72"/>
      <c r="U29" s="72"/>
      <c r="V29" s="72"/>
    </row>
    <row r="30" spans="6:22" ht="14.25">
      <c r="F30" s="70"/>
      <c r="G30" s="70"/>
      <c r="H30" s="70"/>
      <c r="I30" s="70"/>
      <c r="J30" s="70"/>
      <c r="K30" s="70"/>
      <c r="L30" s="71"/>
      <c r="M30" s="70"/>
      <c r="N30" s="70"/>
      <c r="O30" s="70"/>
      <c r="P30" s="70"/>
      <c r="Q30" s="70"/>
      <c r="R30" s="72"/>
      <c r="S30" s="72"/>
      <c r="T30" s="72"/>
      <c r="U30" s="72"/>
      <c r="V30" s="72"/>
    </row>
    <row r="31" spans="4:22" ht="14.25">
      <c r="D31" s="9" t="s">
        <v>46</v>
      </c>
      <c r="F31" s="30">
        <f>SUM(F32:F35)</f>
        <v>538.1653994799999</v>
      </c>
      <c r="G31" s="30">
        <v>65.06873360356359</v>
      </c>
      <c r="H31" s="30">
        <v>230.44333840000002</v>
      </c>
      <c r="I31" s="30">
        <v>389.2262706347564</v>
      </c>
      <c r="J31" s="30">
        <v>733.6605808877006</v>
      </c>
      <c r="K31" s="30">
        <f>SUM(K32:K35)</f>
        <v>97.19783112967214</v>
      </c>
      <c r="M31" s="30">
        <v>65.06873360356359</v>
      </c>
      <c r="N31" s="30">
        <v>165.37460479643642</v>
      </c>
      <c r="O31" s="30">
        <v>158.782932234756</v>
      </c>
      <c r="P31" s="30">
        <f>+SUM(P32:P35)</f>
        <v>344.4343102529442</v>
      </c>
      <c r="Q31" s="30">
        <f>+K31</f>
        <v>97.19783112967214</v>
      </c>
      <c r="R31" s="72"/>
      <c r="S31" s="72"/>
      <c r="T31" s="72"/>
      <c r="U31" s="72"/>
      <c r="V31" s="72"/>
    </row>
    <row r="32" spans="4:22" ht="14.25">
      <c r="D32" s="10" t="s">
        <v>39</v>
      </c>
      <c r="F32" s="31">
        <v>415.5</v>
      </c>
      <c r="G32" s="31">
        <v>53.12236976773344</v>
      </c>
      <c r="H32" s="31">
        <v>184.47578662</v>
      </c>
      <c r="I32" s="31">
        <v>312.5224152147564</v>
      </c>
      <c r="J32" s="31">
        <v>590.4505390677007</v>
      </c>
      <c r="K32" s="31">
        <v>76.87533465967213</v>
      </c>
      <c r="M32" s="31">
        <v>53.12236976773344</v>
      </c>
      <c r="N32" s="31">
        <v>131.35341685226658</v>
      </c>
      <c r="O32" s="31">
        <v>128.046628594756</v>
      </c>
      <c r="P32" s="31">
        <f>+J32-I32</f>
        <v>277.9281238529443</v>
      </c>
      <c r="Q32" s="31">
        <f>+K32</f>
        <v>76.87533465967213</v>
      </c>
      <c r="R32" s="72"/>
      <c r="S32" s="72"/>
      <c r="T32" s="72"/>
      <c r="U32" s="72"/>
      <c r="V32" s="72"/>
    </row>
    <row r="33" spans="4:22" ht="14.25">
      <c r="D33" s="10" t="s">
        <v>260</v>
      </c>
      <c r="F33" s="31">
        <v>52.5</v>
      </c>
      <c r="G33" s="31">
        <v>5.452879251668342</v>
      </c>
      <c r="H33" s="31">
        <v>16.23953746</v>
      </c>
      <c r="I33" s="31">
        <v>30.7846089</v>
      </c>
      <c r="J33" s="31">
        <v>55.9543529</v>
      </c>
      <c r="K33" s="31">
        <v>10.82421832</v>
      </c>
      <c r="M33" s="31">
        <v>5.452879251668342</v>
      </c>
      <c r="N33" s="31">
        <v>10.786658208331659</v>
      </c>
      <c r="O33" s="31">
        <v>14.54507144</v>
      </c>
      <c r="P33" s="31">
        <f>+J33-I33</f>
        <v>25.169744000000005</v>
      </c>
      <c r="Q33" s="31">
        <f>+K33</f>
        <v>10.82421832</v>
      </c>
      <c r="R33" s="72"/>
      <c r="S33" s="72"/>
      <c r="T33" s="72"/>
      <c r="U33" s="72"/>
      <c r="V33" s="72"/>
    </row>
    <row r="34" spans="4:22" ht="14.25">
      <c r="D34" s="10" t="s">
        <v>44</v>
      </c>
      <c r="F34" s="31">
        <v>45.22138717</v>
      </c>
      <c r="G34" s="31">
        <v>5.166407374161804</v>
      </c>
      <c r="H34" s="31">
        <v>19.914780859999997</v>
      </c>
      <c r="I34" s="31">
        <v>33.44391265</v>
      </c>
      <c r="J34" s="31">
        <v>64.19058842999999</v>
      </c>
      <c r="K34" s="31">
        <v>7.371207260000001</v>
      </c>
      <c r="M34" s="31">
        <v>5.166407374161804</v>
      </c>
      <c r="N34" s="31">
        <v>14.748373485838194</v>
      </c>
      <c r="O34" s="31">
        <v>13.52913179</v>
      </c>
      <c r="P34" s="31">
        <f>+J34-I34</f>
        <v>30.74667577999999</v>
      </c>
      <c r="Q34" s="31">
        <f>+K34</f>
        <v>7.371207260000001</v>
      </c>
      <c r="R34" s="72"/>
      <c r="S34" s="72"/>
      <c r="T34" s="72"/>
      <c r="U34" s="72"/>
      <c r="V34" s="72"/>
    </row>
    <row r="35" spans="4:22" ht="14.25">
      <c r="D35" s="10" t="s">
        <v>41</v>
      </c>
      <c r="F35" s="31">
        <v>24.94401231</v>
      </c>
      <c r="G35" s="31">
        <v>1.3270772100000001</v>
      </c>
      <c r="H35" s="31">
        <v>9.813233460000001</v>
      </c>
      <c r="I35" s="31">
        <v>12.47533387</v>
      </c>
      <c r="J35" s="31">
        <v>23.065100490000003</v>
      </c>
      <c r="K35" s="31">
        <v>2.1270708899999997</v>
      </c>
      <c r="M35" s="31">
        <v>1.3270772100000001</v>
      </c>
      <c r="N35" s="31">
        <v>8.48615625</v>
      </c>
      <c r="O35" s="31">
        <v>2.66210041</v>
      </c>
      <c r="P35" s="31">
        <f>+J35-I35</f>
        <v>10.589766620000002</v>
      </c>
      <c r="Q35" s="31">
        <f>+K35</f>
        <v>2.1270708899999997</v>
      </c>
      <c r="R35" s="72"/>
      <c r="S35" s="72"/>
      <c r="T35" s="72"/>
      <c r="U35" s="72"/>
      <c r="V35" s="72"/>
    </row>
    <row r="36" spans="16:17" ht="15">
      <c r="P36" s="75"/>
      <c r="Q36" s="75"/>
    </row>
  </sheetData>
  <sheetProtection/>
  <mergeCells count="2">
    <mergeCell ref="F2:K3"/>
    <mergeCell ref="M2:Q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pageSetUpPr fitToPage="1"/>
  </sheetPr>
  <dimension ref="A1:M57"/>
  <sheetViews>
    <sheetView view="pageBreakPreview" zoomScale="55" zoomScaleNormal="60" zoomScaleSheetLayoutView="55" zoomScalePageLayoutView="0" workbookViewId="0" topLeftCell="A1">
      <pane xSplit="5" ySplit="5" topLeftCell="F6" activePane="bottomRight" state="frozen"/>
      <selection pane="topLeft" activeCell="G7" sqref="G7"/>
      <selection pane="topRight" activeCell="G7" sqref="G7"/>
      <selection pane="bottomLeft" activeCell="G7" sqref="G7"/>
      <selection pane="bottomRight" activeCell="A1" sqref="A1"/>
    </sheetView>
  </sheetViews>
  <sheetFormatPr defaultColWidth="9.140625" defaultRowHeight="15"/>
  <cols>
    <col min="1" max="1" width="9.140625" style="183" customWidth="1"/>
    <col min="2" max="2" width="4.00390625" style="183" customWidth="1"/>
    <col min="3" max="3" width="4.140625" style="183" customWidth="1"/>
    <col min="4" max="4" width="64.28125" style="183" bestFit="1" customWidth="1"/>
    <col min="5" max="5" width="1.7109375" style="183" customWidth="1"/>
    <col min="6" max="6" width="17.28125" style="60" customWidth="1"/>
    <col min="7" max="11" width="17.28125" style="61" customWidth="1"/>
    <col min="12" max="16384" width="9.140625" style="183" customWidth="1"/>
  </cols>
  <sheetData>
    <row r="1" ht="14.25">
      <c r="A1" s="45"/>
    </row>
    <row r="2" spans="4:11" ht="19.5" customHeight="1">
      <c r="D2" s="184" t="s">
        <v>0</v>
      </c>
      <c r="F2" s="206" t="s">
        <v>255</v>
      </c>
      <c r="G2" s="206"/>
      <c r="H2" s="206"/>
      <c r="I2" s="206"/>
      <c r="J2" s="206"/>
      <c r="K2" s="206"/>
    </row>
    <row r="3" spans="4:11" ht="18.75" customHeight="1">
      <c r="D3" s="185" t="s">
        <v>47</v>
      </c>
      <c r="F3" s="206"/>
      <c r="G3" s="206"/>
      <c r="H3" s="206"/>
      <c r="I3" s="206"/>
      <c r="J3" s="206"/>
      <c r="K3" s="206"/>
    </row>
    <row r="4" spans="6:11" ht="12" customHeight="1">
      <c r="F4" s="62"/>
      <c r="G4" s="63"/>
      <c r="H4" s="63"/>
      <c r="I4" s="63"/>
      <c r="J4" s="63"/>
      <c r="K4" s="63"/>
    </row>
    <row r="5" spans="4:11" ht="38.25">
      <c r="D5" s="27">
        <v>2020</v>
      </c>
      <c r="E5" s="22"/>
      <c r="F5" s="53" t="s">
        <v>48</v>
      </c>
      <c r="G5" s="53" t="s">
        <v>260</v>
      </c>
      <c r="H5" s="53" t="s">
        <v>40</v>
      </c>
      <c r="I5" s="53" t="s">
        <v>41</v>
      </c>
      <c r="J5" s="53" t="s">
        <v>49</v>
      </c>
      <c r="K5" s="53" t="s">
        <v>50</v>
      </c>
    </row>
    <row r="6" spans="4:11" ht="15">
      <c r="D6" s="22"/>
      <c r="E6" s="4"/>
      <c r="F6" s="188"/>
      <c r="G6" s="183"/>
      <c r="H6" s="183"/>
      <c r="I6" s="183"/>
      <c r="J6" s="183"/>
      <c r="K6" s="183"/>
    </row>
    <row r="7" spans="4:13" ht="15">
      <c r="D7" s="11" t="s">
        <v>51</v>
      </c>
      <c r="E7" s="4"/>
      <c r="F7" s="48">
        <v>771.31962</v>
      </c>
      <c r="G7" s="48">
        <v>165.2463</v>
      </c>
      <c r="H7" s="48">
        <v>1464.2084300000001</v>
      </c>
      <c r="I7" s="48">
        <v>354.55794000000003</v>
      </c>
      <c r="J7" s="48"/>
      <c r="K7" s="48">
        <f>+'Group''s P&amp;L'!$K$16</f>
        <v>2755.332290000001</v>
      </c>
      <c r="L7" s="75"/>
      <c r="M7" s="189"/>
    </row>
    <row r="8" spans="4:12" ht="15">
      <c r="D8" s="11" t="s">
        <v>52</v>
      </c>
      <c r="E8" s="4"/>
      <c r="F8" s="48">
        <v>1259.62692</v>
      </c>
      <c r="G8" s="48">
        <v>90.13783000000001</v>
      </c>
      <c r="H8" s="48">
        <v>166.15332</v>
      </c>
      <c r="I8" s="48">
        <v>0.037399999999999996</v>
      </c>
      <c r="J8" s="48">
        <f>-SUM(F8:I8)</f>
        <v>-1515.9554699999997</v>
      </c>
      <c r="K8" s="48">
        <v>0</v>
      </c>
      <c r="L8" s="75"/>
    </row>
    <row r="9" spans="4:12" ht="15">
      <c r="D9" s="12"/>
      <c r="E9" s="4"/>
      <c r="F9" s="47"/>
      <c r="G9" s="47"/>
      <c r="H9" s="47"/>
      <c r="I9" s="47"/>
      <c r="J9" s="47"/>
      <c r="K9" s="47"/>
      <c r="L9" s="75"/>
    </row>
    <row r="10" spans="4:12" ht="15">
      <c r="D10" s="23" t="s">
        <v>53</v>
      </c>
      <c r="E10" s="4"/>
      <c r="F10" s="49">
        <f aca="true" t="shared" si="0" ref="F10:K10">+SUM(F7:F8)</f>
        <v>2030.94654</v>
      </c>
      <c r="G10" s="49">
        <f t="shared" si="0"/>
        <v>255.38413</v>
      </c>
      <c r="H10" s="49">
        <f t="shared" si="0"/>
        <v>1630.36175</v>
      </c>
      <c r="I10" s="49">
        <f t="shared" si="0"/>
        <v>354.59534</v>
      </c>
      <c r="J10" s="49">
        <f t="shared" si="0"/>
        <v>-1515.9554699999997</v>
      </c>
      <c r="K10" s="49">
        <f t="shared" si="0"/>
        <v>2755.332290000001</v>
      </c>
      <c r="L10" s="75"/>
    </row>
    <row r="11" spans="4:12" ht="15">
      <c r="D11" s="14" t="s">
        <v>35</v>
      </c>
      <c r="E11" s="4"/>
      <c r="F11" s="190"/>
      <c r="G11" s="190"/>
      <c r="H11" s="190"/>
      <c r="I11" s="190"/>
      <c r="J11" s="190"/>
      <c r="K11" s="190"/>
      <c r="L11" s="75"/>
    </row>
    <row r="12" spans="4:12" ht="15">
      <c r="D12" s="11" t="s">
        <v>21</v>
      </c>
      <c r="E12" s="4"/>
      <c r="F12" s="48">
        <v>453.87914</v>
      </c>
      <c r="G12" s="48">
        <v>84.09530000000001</v>
      </c>
      <c r="H12" s="48">
        <v>8.65888</v>
      </c>
      <c r="I12" s="48">
        <v>22.315830000000002</v>
      </c>
      <c r="J12" s="48"/>
      <c r="K12" s="48">
        <f>+'Group''s P&amp;L'!$K$17</f>
        <v>568.31833</v>
      </c>
      <c r="L12" s="191"/>
    </row>
    <row r="13" spans="4:12" ht="15">
      <c r="D13" s="15" t="s">
        <v>54</v>
      </c>
      <c r="E13" s="4"/>
      <c r="F13" s="48">
        <v>0</v>
      </c>
      <c r="G13" s="48">
        <v>0</v>
      </c>
      <c r="H13" s="48">
        <v>84.38412</v>
      </c>
      <c r="I13" s="48">
        <v>0</v>
      </c>
      <c r="J13" s="48"/>
      <c r="K13" s="48">
        <f>+'Group''s P&amp;L'!$K$18</f>
        <v>84.38412</v>
      </c>
      <c r="L13" s="75"/>
    </row>
    <row r="14" spans="4:12" ht="15">
      <c r="D14" s="11" t="s">
        <v>23</v>
      </c>
      <c r="E14" s="4"/>
      <c r="F14" s="48">
        <v>1375.46484</v>
      </c>
      <c r="G14" s="48">
        <v>6.7797600000000005</v>
      </c>
      <c r="H14" s="48">
        <v>10.85724</v>
      </c>
      <c r="I14" s="48">
        <v>10.741530000000001</v>
      </c>
      <c r="J14" s="48"/>
      <c r="K14" s="48">
        <f>+'Group''s P&amp;L'!$K$19</f>
        <v>1404.140750000001</v>
      </c>
      <c r="L14" s="191"/>
    </row>
    <row r="15" spans="4:12" ht="15">
      <c r="D15" s="11" t="s">
        <v>24</v>
      </c>
      <c r="E15" s="4"/>
      <c r="F15" s="48">
        <v>191.41221</v>
      </c>
      <c r="G15" s="48">
        <v>7.588979999999999</v>
      </c>
      <c r="H15" s="48">
        <v>0.11145999999999999</v>
      </c>
      <c r="I15" s="48">
        <v>4.23307</v>
      </c>
      <c r="J15" s="48"/>
      <c r="K15" s="48">
        <f>+'Group''s P&amp;L'!$K$20</f>
        <v>203.06796</v>
      </c>
      <c r="L15" s="191"/>
    </row>
    <row r="16" spans="4:12" ht="15">
      <c r="D16" s="11" t="s">
        <v>25</v>
      </c>
      <c r="E16" s="4"/>
      <c r="F16" s="48">
        <v>-8.17576</v>
      </c>
      <c r="G16" s="48">
        <v>0</v>
      </c>
      <c r="H16" s="48">
        <v>0</v>
      </c>
      <c r="I16" s="48">
        <v>0</v>
      </c>
      <c r="J16" s="48"/>
      <c r="K16" s="48">
        <f>+'Group''s P&amp;L'!$K$21</f>
        <v>-8.17578</v>
      </c>
      <c r="L16" s="75"/>
    </row>
    <row r="17" spans="4:12" ht="15">
      <c r="D17" s="11" t="s">
        <v>26</v>
      </c>
      <c r="E17" s="4"/>
      <c r="F17" s="48">
        <v>37.77457</v>
      </c>
      <c r="G17" s="48">
        <v>2.73923</v>
      </c>
      <c r="H17" s="48">
        <v>19.800729999999998</v>
      </c>
      <c r="I17" s="48">
        <v>2.7408</v>
      </c>
      <c r="J17" s="48"/>
      <c r="K17" s="48">
        <f>+'Group''s P&amp;L'!$K$22</f>
        <v>63.05533</v>
      </c>
      <c r="L17" s="75"/>
    </row>
    <row r="18" spans="4:12" ht="15">
      <c r="D18" s="11" t="s">
        <v>55</v>
      </c>
      <c r="E18" s="4"/>
      <c r="F18" s="48">
        <v>17.04598</v>
      </c>
      <c r="G18" s="48">
        <v>86.88985000000001</v>
      </c>
      <c r="H18" s="48">
        <v>1283.98928</v>
      </c>
      <c r="I18" s="48">
        <v>127.34667</v>
      </c>
      <c r="J18" s="48">
        <f>+J8</f>
        <v>-1515.9554699999997</v>
      </c>
      <c r="K18" s="48">
        <v>0</v>
      </c>
      <c r="L18" s="191"/>
    </row>
    <row r="19" spans="4:12" ht="15">
      <c r="D19" s="16" t="s">
        <v>35</v>
      </c>
      <c r="E19" s="4"/>
      <c r="F19" s="48"/>
      <c r="G19" s="48"/>
      <c r="H19" s="48"/>
      <c r="I19" s="48"/>
      <c r="J19" s="48"/>
      <c r="K19" s="48"/>
      <c r="L19" s="75"/>
    </row>
    <row r="20" spans="4:12" ht="15">
      <c r="D20" s="13" t="s">
        <v>56</v>
      </c>
      <c r="E20" s="4"/>
      <c r="F20" s="50">
        <f aca="true" t="shared" si="1" ref="F20:K20">+SUM(F12:F18)</f>
        <v>2067.40098</v>
      </c>
      <c r="G20" s="50">
        <f t="shared" si="1"/>
        <v>188.09312000000003</v>
      </c>
      <c r="H20" s="50">
        <f t="shared" si="1"/>
        <v>1407.80171</v>
      </c>
      <c r="I20" s="50">
        <f t="shared" si="1"/>
        <v>167.3779</v>
      </c>
      <c r="J20" s="50">
        <f t="shared" si="1"/>
        <v>-1515.9554699999997</v>
      </c>
      <c r="K20" s="50">
        <f t="shared" si="1"/>
        <v>2314.790710000001</v>
      </c>
      <c r="L20" s="75"/>
    </row>
    <row r="21" spans="4:12" ht="15">
      <c r="D21" s="17" t="s">
        <v>35</v>
      </c>
      <c r="E21" s="4"/>
      <c r="F21" s="51"/>
      <c r="G21" s="51"/>
      <c r="H21" s="51"/>
      <c r="I21" s="51"/>
      <c r="J21" s="51"/>
      <c r="K21" s="51"/>
      <c r="L21" s="75"/>
    </row>
    <row r="22" spans="4:12" ht="15">
      <c r="D22" s="23" t="s">
        <v>57</v>
      </c>
      <c r="E22" s="4"/>
      <c r="F22" s="49">
        <f aca="true" t="shared" si="2" ref="F22:K22">+F10-F20</f>
        <v>-36.45443999999998</v>
      </c>
      <c r="G22" s="49">
        <f t="shared" si="2"/>
        <v>67.29100999999997</v>
      </c>
      <c r="H22" s="49">
        <f t="shared" si="2"/>
        <v>222.56004000000007</v>
      </c>
      <c r="I22" s="49">
        <f t="shared" si="2"/>
        <v>187.21744</v>
      </c>
      <c r="J22" s="49">
        <f t="shared" si="2"/>
        <v>0</v>
      </c>
      <c r="K22" s="49">
        <f t="shared" si="2"/>
        <v>440.54158000000007</v>
      </c>
      <c r="L22" s="75"/>
    </row>
    <row r="23" spans="4:12" ht="15">
      <c r="D23" s="14" t="s">
        <v>35</v>
      </c>
      <c r="E23" s="4"/>
      <c r="F23" s="190"/>
      <c r="G23" s="190"/>
      <c r="H23" s="190"/>
      <c r="I23" s="190"/>
      <c r="J23" s="190"/>
      <c r="K23" s="190"/>
      <c r="L23" s="75"/>
    </row>
    <row r="24" spans="1:12" s="60" customFormat="1" ht="15">
      <c r="A24" s="183"/>
      <c r="B24" s="183"/>
      <c r="C24" s="183"/>
      <c r="D24" s="11" t="s">
        <v>30</v>
      </c>
      <c r="E24" s="4"/>
      <c r="F24" s="50">
        <v>2.967139999999999</v>
      </c>
      <c r="G24" s="48">
        <v>3.42647</v>
      </c>
      <c r="H24" s="48">
        <v>-1.49914</v>
      </c>
      <c r="I24" s="48">
        <v>1.5570700000000033</v>
      </c>
      <c r="J24" s="48"/>
      <c r="K24" s="48">
        <f>+'Group''s P&amp;L'!$K$27</f>
        <v>6.5239899999999995</v>
      </c>
      <c r="L24" s="75"/>
    </row>
    <row r="25" spans="4:12" ht="15">
      <c r="D25" s="11" t="s">
        <v>35</v>
      </c>
      <c r="E25" s="4"/>
      <c r="F25" s="50"/>
      <c r="G25" s="24"/>
      <c r="H25" s="24"/>
      <c r="I25" s="24"/>
      <c r="J25" s="24"/>
      <c r="K25" s="24"/>
      <c r="L25" s="75"/>
    </row>
    <row r="26" spans="4:12" ht="15">
      <c r="D26" s="13" t="s">
        <v>58</v>
      </c>
      <c r="E26" s="4"/>
      <c r="F26" s="50">
        <f aca="true" t="shared" si="3" ref="F26:K26">+F22+F24</f>
        <v>-33.487299999999976</v>
      </c>
      <c r="G26" s="50">
        <f t="shared" si="3"/>
        <v>70.71747999999997</v>
      </c>
      <c r="H26" s="50">
        <f t="shared" si="3"/>
        <v>221.06090000000006</v>
      </c>
      <c r="I26" s="50">
        <f t="shared" si="3"/>
        <v>188.77451000000002</v>
      </c>
      <c r="J26" s="50">
        <f t="shared" si="3"/>
        <v>0</v>
      </c>
      <c r="K26" s="50">
        <f t="shared" si="3"/>
        <v>447.0655700000001</v>
      </c>
      <c r="L26" s="75"/>
    </row>
    <row r="27" spans="4:12" ht="15">
      <c r="D27" s="18" t="s">
        <v>35</v>
      </c>
      <c r="E27" s="4"/>
      <c r="F27" s="192"/>
      <c r="G27" s="192"/>
      <c r="H27" s="192"/>
      <c r="I27" s="192"/>
      <c r="J27" s="193"/>
      <c r="K27" s="192"/>
      <c r="L27" s="75"/>
    </row>
    <row r="28" spans="1:12" s="60" customFormat="1" ht="15">
      <c r="A28" s="183"/>
      <c r="B28" s="183"/>
      <c r="C28" s="183"/>
      <c r="D28" s="11" t="s">
        <v>32</v>
      </c>
      <c r="E28" s="4"/>
      <c r="F28" s="48">
        <v>-2.4585700000000004</v>
      </c>
      <c r="G28" s="48">
        <v>19.28339</v>
      </c>
      <c r="H28" s="48">
        <v>65.68421000000001</v>
      </c>
      <c r="I28" s="48">
        <v>58.128809999999994</v>
      </c>
      <c r="J28" s="194"/>
      <c r="K28" s="48">
        <f>+'Group''s P&amp;L'!$K$29</f>
        <v>140.63783999999998</v>
      </c>
      <c r="L28" s="75"/>
    </row>
    <row r="29" spans="1:12" s="60" customFormat="1" ht="15">
      <c r="A29" s="183"/>
      <c r="B29" s="183"/>
      <c r="C29" s="183"/>
      <c r="D29" s="19" t="s">
        <v>35</v>
      </c>
      <c r="E29" s="4"/>
      <c r="F29" s="24"/>
      <c r="G29" s="24"/>
      <c r="H29" s="24"/>
      <c r="I29" s="24"/>
      <c r="J29" s="195"/>
      <c r="K29" s="24"/>
      <c r="L29" s="75"/>
    </row>
    <row r="30" spans="1:12" s="60" customFormat="1" ht="15">
      <c r="A30" s="183"/>
      <c r="B30" s="183"/>
      <c r="C30" s="183"/>
      <c r="D30" s="23" t="s">
        <v>59</v>
      </c>
      <c r="E30" s="4"/>
      <c r="F30" s="52">
        <f aca="true" t="shared" si="4" ref="F30:K30">+F26-F28</f>
        <v>-31.028729999999975</v>
      </c>
      <c r="G30" s="52">
        <f t="shared" si="4"/>
        <v>51.43408999999997</v>
      </c>
      <c r="H30" s="52">
        <f t="shared" si="4"/>
        <v>155.37669000000005</v>
      </c>
      <c r="I30" s="52">
        <f t="shared" si="4"/>
        <v>130.64570000000003</v>
      </c>
      <c r="J30" s="52">
        <f t="shared" si="4"/>
        <v>0</v>
      </c>
      <c r="K30" s="52">
        <f t="shared" si="4"/>
        <v>306.4277300000001</v>
      </c>
      <c r="L30" s="75"/>
    </row>
    <row r="31" spans="6:12" ht="23.25" customHeight="1">
      <c r="F31" s="62"/>
      <c r="G31" s="63"/>
      <c r="H31" s="63"/>
      <c r="I31" s="63"/>
      <c r="J31" s="63"/>
      <c r="K31" s="63"/>
      <c r="L31" s="75"/>
    </row>
    <row r="32" spans="4:12" ht="18">
      <c r="D32" s="27">
        <v>2019</v>
      </c>
      <c r="E32" s="22"/>
      <c r="F32" s="196"/>
      <c r="G32" s="196"/>
      <c r="H32" s="196"/>
      <c r="I32" s="196"/>
      <c r="J32" s="196"/>
      <c r="K32" s="196"/>
      <c r="L32" s="75"/>
    </row>
    <row r="33" spans="4:12" ht="15">
      <c r="D33" s="22"/>
      <c r="E33" s="4"/>
      <c r="F33" s="46"/>
      <c r="G33" s="46"/>
      <c r="H33" s="46"/>
      <c r="I33" s="46"/>
      <c r="J33" s="46"/>
      <c r="K33" s="46"/>
      <c r="L33" s="75"/>
    </row>
    <row r="34" spans="4:12" ht="15">
      <c r="D34" s="11" t="s">
        <v>51</v>
      </c>
      <c r="E34" s="4"/>
      <c r="F34" s="48">
        <v>880.04</v>
      </c>
      <c r="G34" s="48">
        <v>139.593</v>
      </c>
      <c r="H34" s="48">
        <v>1484.86159</v>
      </c>
      <c r="I34" s="48">
        <v>337.47432000000003</v>
      </c>
      <c r="J34" s="48"/>
      <c r="K34" s="48">
        <f>+'Group''s P&amp;L'!$G$16</f>
        <v>2841.96892</v>
      </c>
      <c r="L34" s="75"/>
    </row>
    <row r="35" spans="4:12" ht="15">
      <c r="D35" s="11" t="s">
        <v>52</v>
      </c>
      <c r="E35" s="4"/>
      <c r="F35" s="48">
        <v>1330.846</v>
      </c>
      <c r="G35" s="48">
        <v>95.763</v>
      </c>
      <c r="H35" s="48">
        <v>193.2714</v>
      </c>
      <c r="I35" s="48">
        <v>0.26232</v>
      </c>
      <c r="J35" s="48">
        <f>-SUM(F35:I35)</f>
        <v>-1620.14272</v>
      </c>
      <c r="K35" s="48">
        <v>0</v>
      </c>
      <c r="L35" s="75"/>
    </row>
    <row r="36" spans="4:12" ht="15">
      <c r="D36" s="12" t="s">
        <v>35</v>
      </c>
      <c r="E36" s="4"/>
      <c r="F36" s="47"/>
      <c r="G36" s="47"/>
      <c r="H36" s="47"/>
      <c r="I36" s="47"/>
      <c r="J36" s="47"/>
      <c r="K36" s="47"/>
      <c r="L36" s="75"/>
    </row>
    <row r="37" spans="4:12" ht="15">
      <c r="D37" s="23" t="s">
        <v>53</v>
      </c>
      <c r="E37" s="4"/>
      <c r="F37" s="49">
        <f aca="true" t="shared" si="5" ref="F37:K37">+SUM(F34:F35)</f>
        <v>2210.886</v>
      </c>
      <c r="G37" s="49">
        <f t="shared" si="5"/>
        <v>235.356</v>
      </c>
      <c r="H37" s="49">
        <f t="shared" si="5"/>
        <v>1678.13299</v>
      </c>
      <c r="I37" s="49">
        <f t="shared" si="5"/>
        <v>337.73664</v>
      </c>
      <c r="J37" s="49">
        <f t="shared" si="5"/>
        <v>-1620.14272</v>
      </c>
      <c r="K37" s="49">
        <f t="shared" si="5"/>
        <v>2841.96892</v>
      </c>
      <c r="L37" s="75"/>
    </row>
    <row r="38" spans="4:12" ht="15">
      <c r="D38" s="14" t="s">
        <v>35</v>
      </c>
      <c r="E38" s="4"/>
      <c r="F38" s="190"/>
      <c r="G38" s="190"/>
      <c r="H38" s="190"/>
      <c r="I38" s="190"/>
      <c r="J38" s="190"/>
      <c r="K38" s="190"/>
      <c r="L38" s="75"/>
    </row>
    <row r="39" spans="4:12" ht="15">
      <c r="D39" s="11" t="s">
        <v>21</v>
      </c>
      <c r="E39" s="4"/>
      <c r="F39" s="48">
        <v>437.82505</v>
      </c>
      <c r="G39" s="48">
        <v>64.69</v>
      </c>
      <c r="H39" s="48">
        <v>6.211</v>
      </c>
      <c r="I39" s="48">
        <v>19.887880000000003</v>
      </c>
      <c r="J39" s="48"/>
      <c r="K39" s="48">
        <f>+'Group''s P&amp;L'!$G$17</f>
        <v>528.57323</v>
      </c>
      <c r="L39" s="75"/>
    </row>
    <row r="40" spans="4:12" ht="15">
      <c r="D40" s="15" t="s">
        <v>54</v>
      </c>
      <c r="E40" s="4"/>
      <c r="F40" s="48">
        <v>0</v>
      </c>
      <c r="G40" s="48">
        <v>0</v>
      </c>
      <c r="H40" s="48">
        <v>13.25549</v>
      </c>
      <c r="I40" s="48">
        <v>0</v>
      </c>
      <c r="J40" s="48"/>
      <c r="K40" s="48">
        <f>+'Group''s P&amp;L'!$G$18</f>
        <v>13.17764</v>
      </c>
      <c r="L40" s="75"/>
    </row>
    <row r="41" spans="4:12" ht="15">
      <c r="D41" s="11" t="s">
        <v>23</v>
      </c>
      <c r="E41" s="4"/>
      <c r="F41" s="48">
        <v>1406.89211</v>
      </c>
      <c r="G41" s="48">
        <v>8.81</v>
      </c>
      <c r="H41" s="48">
        <v>11.911620000000001</v>
      </c>
      <c r="I41" s="48">
        <v>9.98873</v>
      </c>
      <c r="J41" s="48"/>
      <c r="K41" s="48">
        <f>+'Group''s P&amp;L'!$G$19</f>
        <v>1437.602459999999</v>
      </c>
      <c r="L41" s="75"/>
    </row>
    <row r="42" spans="4:12" ht="15">
      <c r="D42" s="11" t="s">
        <v>24</v>
      </c>
      <c r="E42" s="4"/>
      <c r="F42" s="48">
        <v>176.03499</v>
      </c>
      <c r="G42" s="48">
        <v>6.36</v>
      </c>
      <c r="H42" s="48">
        <v>0.06386</v>
      </c>
      <c r="I42" s="48">
        <v>5.67216</v>
      </c>
      <c r="J42" s="48"/>
      <c r="K42" s="48">
        <f>+'Group''s P&amp;L'!$G$20</f>
        <v>188.13101</v>
      </c>
      <c r="L42" s="75"/>
    </row>
    <row r="43" spans="4:12" ht="15">
      <c r="D43" s="11" t="s">
        <v>25</v>
      </c>
      <c r="E43" s="4"/>
      <c r="F43" s="48">
        <v>-5.3522</v>
      </c>
      <c r="G43" s="48">
        <v>0</v>
      </c>
      <c r="H43" s="48">
        <v>0</v>
      </c>
      <c r="I43" s="48">
        <v>0</v>
      </c>
      <c r="J43" s="48"/>
      <c r="K43" s="48">
        <f>+'Group''s P&amp;L'!$G$21</f>
        <v>-5.35221</v>
      </c>
      <c r="L43" s="75"/>
    </row>
    <row r="44" spans="4:12" ht="15">
      <c r="D44" s="11" t="s">
        <v>26</v>
      </c>
      <c r="E44" s="4"/>
      <c r="F44" s="48">
        <v>27.53394</v>
      </c>
      <c r="G44" s="48">
        <v>7.968589999999999</v>
      </c>
      <c r="H44" s="48">
        <v>24.17175</v>
      </c>
      <c r="I44" s="48">
        <v>2.8945</v>
      </c>
      <c r="J44" s="48"/>
      <c r="K44" s="48">
        <f>+'Group''s P&amp;L'!$G$22</f>
        <v>62.56878</v>
      </c>
      <c r="L44" s="75"/>
    </row>
    <row r="45" spans="4:12" ht="15">
      <c r="D45" s="11" t="s">
        <v>55</v>
      </c>
      <c r="E45" s="4"/>
      <c r="F45" s="48">
        <v>19.792</v>
      </c>
      <c r="G45" s="48">
        <v>90.59639999999999</v>
      </c>
      <c r="H45" s="48">
        <v>1361.36799</v>
      </c>
      <c r="I45" s="48">
        <v>148.33591</v>
      </c>
      <c r="J45" s="48">
        <f>+J35</f>
        <v>-1620.14272</v>
      </c>
      <c r="K45" s="48">
        <v>0</v>
      </c>
      <c r="L45" s="75"/>
    </row>
    <row r="46" spans="4:12" ht="15">
      <c r="D46" s="16" t="s">
        <v>35</v>
      </c>
      <c r="E46" s="4"/>
      <c r="F46" s="48"/>
      <c r="G46" s="48"/>
      <c r="H46" s="48"/>
      <c r="I46" s="48"/>
      <c r="J46" s="48"/>
      <c r="K46" s="48"/>
      <c r="L46" s="75"/>
    </row>
    <row r="47" spans="4:12" ht="15">
      <c r="D47" s="13" t="s">
        <v>56</v>
      </c>
      <c r="E47" s="4"/>
      <c r="F47" s="50">
        <f aca="true" t="shared" si="6" ref="F47:K47">+SUM(F39:F45)</f>
        <v>2062.7258899999997</v>
      </c>
      <c r="G47" s="50">
        <f t="shared" si="6"/>
        <v>178.42498999999998</v>
      </c>
      <c r="H47" s="50">
        <f t="shared" si="6"/>
        <v>1416.98171</v>
      </c>
      <c r="I47" s="50">
        <f t="shared" si="6"/>
        <v>186.77918000000003</v>
      </c>
      <c r="J47" s="50">
        <f t="shared" si="6"/>
        <v>-1620.14272</v>
      </c>
      <c r="K47" s="50">
        <f t="shared" si="6"/>
        <v>2224.700909999999</v>
      </c>
      <c r="L47" s="75"/>
    </row>
    <row r="48" spans="4:12" ht="15">
      <c r="D48" s="17" t="s">
        <v>35</v>
      </c>
      <c r="E48" s="4"/>
      <c r="F48" s="51"/>
      <c r="G48" s="51"/>
      <c r="H48" s="51"/>
      <c r="I48" s="51"/>
      <c r="J48" s="51"/>
      <c r="K48" s="51"/>
      <c r="L48" s="75"/>
    </row>
    <row r="49" spans="4:12" ht="15">
      <c r="D49" s="23" t="s">
        <v>57</v>
      </c>
      <c r="E49" s="4"/>
      <c r="F49" s="49">
        <f aca="true" t="shared" si="7" ref="F49:K49">+F37-F47</f>
        <v>148.16011000000026</v>
      </c>
      <c r="G49" s="49">
        <f t="shared" si="7"/>
        <v>56.931010000000015</v>
      </c>
      <c r="H49" s="49">
        <f t="shared" si="7"/>
        <v>261.15128000000004</v>
      </c>
      <c r="I49" s="49">
        <f t="shared" si="7"/>
        <v>150.95746</v>
      </c>
      <c r="J49" s="49">
        <f t="shared" si="7"/>
        <v>0</v>
      </c>
      <c r="K49" s="49">
        <f t="shared" si="7"/>
        <v>617.2680100000007</v>
      </c>
      <c r="L49" s="75"/>
    </row>
    <row r="50" spans="4:12" ht="15">
      <c r="D50" s="14" t="s">
        <v>35</v>
      </c>
      <c r="E50" s="4"/>
      <c r="F50" s="190"/>
      <c r="G50" s="190"/>
      <c r="H50" s="190"/>
      <c r="I50" s="190"/>
      <c r="J50" s="190"/>
      <c r="K50" s="190"/>
      <c r="L50" s="75"/>
    </row>
    <row r="51" spans="1:12" s="60" customFormat="1" ht="15">
      <c r="A51" s="183"/>
      <c r="B51" s="183"/>
      <c r="C51" s="183"/>
      <c r="D51" s="11" t="s">
        <v>30</v>
      </c>
      <c r="E51" s="4"/>
      <c r="F51" s="50">
        <v>2.34187</v>
      </c>
      <c r="G51" s="48">
        <v>1.7449700000000001</v>
      </c>
      <c r="H51" s="48">
        <v>1.4934199999999997</v>
      </c>
      <c r="I51" s="48">
        <v>0.4950500000000009</v>
      </c>
      <c r="J51" s="48"/>
      <c r="K51" s="48">
        <f>+'Group''s P&amp;L'!$G$27</f>
        <v>6.10991</v>
      </c>
      <c r="L51" s="75"/>
    </row>
    <row r="52" spans="4:12" ht="15">
      <c r="D52" s="11" t="s">
        <v>35</v>
      </c>
      <c r="E52" s="4"/>
      <c r="F52" s="24"/>
      <c r="G52" s="24"/>
      <c r="H52" s="24"/>
      <c r="I52" s="24"/>
      <c r="J52" s="24"/>
      <c r="K52" s="24"/>
      <c r="L52" s="75"/>
    </row>
    <row r="53" spans="4:12" ht="15">
      <c r="D53" s="13" t="s">
        <v>58</v>
      </c>
      <c r="E53" s="4"/>
      <c r="F53" s="192">
        <f aca="true" t="shared" si="8" ref="F53:K53">+F49+F51</f>
        <v>150.50198000000026</v>
      </c>
      <c r="G53" s="50">
        <f t="shared" si="8"/>
        <v>58.67598000000002</v>
      </c>
      <c r="H53" s="50">
        <f t="shared" si="8"/>
        <v>262.64470000000006</v>
      </c>
      <c r="I53" s="50">
        <f t="shared" si="8"/>
        <v>151.45251</v>
      </c>
      <c r="J53" s="50">
        <f t="shared" si="8"/>
        <v>0</v>
      </c>
      <c r="K53" s="50">
        <f t="shared" si="8"/>
        <v>623.3779200000007</v>
      </c>
      <c r="L53" s="75"/>
    </row>
    <row r="54" spans="4:12" ht="15">
      <c r="D54" s="18" t="s">
        <v>35</v>
      </c>
      <c r="E54" s="4"/>
      <c r="F54" s="192"/>
      <c r="G54" s="192"/>
      <c r="H54" s="192"/>
      <c r="I54" s="192"/>
      <c r="J54" s="192"/>
      <c r="K54" s="192"/>
      <c r="L54" s="75"/>
    </row>
    <row r="55" spans="1:12" s="60" customFormat="1" ht="15">
      <c r="A55" s="183"/>
      <c r="B55" s="183"/>
      <c r="C55" s="183"/>
      <c r="D55" s="11" t="s">
        <v>32</v>
      </c>
      <c r="E55" s="4"/>
      <c r="F55" s="48">
        <v>49.34025</v>
      </c>
      <c r="G55" s="48">
        <v>16.31671</v>
      </c>
      <c r="H55" s="48">
        <v>72.29016</v>
      </c>
      <c r="I55" s="48">
        <v>46.20645</v>
      </c>
      <c r="J55" s="48"/>
      <c r="K55" s="48">
        <f>+'Group''s P&amp;L'!$G$29</f>
        <v>184.15357</v>
      </c>
      <c r="L55" s="75"/>
    </row>
    <row r="56" spans="1:12" s="60" customFormat="1" ht="15">
      <c r="A56" s="183"/>
      <c r="B56" s="183"/>
      <c r="C56" s="183"/>
      <c r="D56" s="19" t="s">
        <v>35</v>
      </c>
      <c r="E56" s="4"/>
      <c r="F56" s="24"/>
      <c r="G56" s="24"/>
      <c r="H56" s="24"/>
      <c r="I56" s="24"/>
      <c r="J56" s="24"/>
      <c r="K56" s="24"/>
      <c r="L56" s="75"/>
    </row>
    <row r="57" spans="1:12" s="60" customFormat="1" ht="15">
      <c r="A57" s="183"/>
      <c r="B57" s="183"/>
      <c r="C57" s="183"/>
      <c r="D57" s="23" t="s">
        <v>59</v>
      </c>
      <c r="E57" s="4"/>
      <c r="F57" s="52">
        <f aca="true" t="shared" si="9" ref="F57:K57">+F53-F55</f>
        <v>101.16173000000026</v>
      </c>
      <c r="G57" s="52">
        <f t="shared" si="9"/>
        <v>42.359270000000016</v>
      </c>
      <c r="H57" s="52">
        <f t="shared" si="9"/>
        <v>190.35454000000004</v>
      </c>
      <c r="I57" s="52">
        <f t="shared" si="9"/>
        <v>105.24606</v>
      </c>
      <c r="J57" s="52">
        <f t="shared" si="9"/>
        <v>0</v>
      </c>
      <c r="K57" s="52">
        <f t="shared" si="9"/>
        <v>439.2243500000007</v>
      </c>
      <c r="L57" s="75"/>
    </row>
  </sheetData>
  <sheetProtection/>
  <mergeCells count="1">
    <mergeCell ref="F2:K3"/>
  </mergeCells>
  <printOptions horizontalCentered="1" verticalCentered="1"/>
  <pageMargins left="0.7086614173228347" right="0.7086614173228347" top="0.7480314960629921" bottom="0.7480314960629921" header="0.31496062992125984" footer="0.31496062992125984"/>
  <pageSetup fitToWidth="0" fitToHeight="1" horizontalDpi="600" verticalDpi="600" orientation="landscape" paperSize="8" scale="86" r:id="rId1"/>
</worksheet>
</file>

<file path=xl/worksheets/sheet6.xml><?xml version="1.0" encoding="utf-8"?>
<worksheet xmlns="http://schemas.openxmlformats.org/spreadsheetml/2006/main" xmlns:r="http://schemas.openxmlformats.org/officeDocument/2006/relationships">
  <sheetPr>
    <pageSetUpPr fitToPage="1"/>
  </sheetPr>
  <dimension ref="A1:AH129"/>
  <sheetViews>
    <sheetView view="pageBreakPreview" zoomScale="70" zoomScaleNormal="70" zoomScaleSheetLayoutView="7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9.140625" defaultRowHeight="15"/>
  <cols>
    <col min="1" max="1" width="9.140625" style="183" customWidth="1"/>
    <col min="2" max="2" width="5.28125" style="183" customWidth="1"/>
    <col min="3" max="3" width="4.140625" style="183" customWidth="1"/>
    <col min="4" max="4" width="71.00390625" style="183" customWidth="1"/>
    <col min="5" max="5" width="2.57421875" style="183" customWidth="1"/>
    <col min="6" max="9" width="10.7109375" style="61" customWidth="1"/>
    <col min="10" max="10" width="11.57421875" style="61" bestFit="1" customWidth="1"/>
    <col min="11" max="11" width="10.7109375" style="61" customWidth="1"/>
    <col min="12" max="12" width="2.140625" style="60" customWidth="1"/>
    <col min="13" max="17" width="10.7109375" style="61" customWidth="1"/>
    <col min="18" max="18" width="9.140625" style="183" customWidth="1"/>
    <col min="19" max="16384" width="9.140625" style="183" customWidth="1"/>
  </cols>
  <sheetData>
    <row r="1" ht="14.25">
      <c r="A1" s="45"/>
    </row>
    <row r="2" spans="4:17" ht="19.5" customHeight="1">
      <c r="D2" s="184" t="s">
        <v>0</v>
      </c>
      <c r="F2" s="206" t="s">
        <v>60</v>
      </c>
      <c r="G2" s="206"/>
      <c r="H2" s="206"/>
      <c r="I2" s="206"/>
      <c r="J2" s="206"/>
      <c r="K2" s="206"/>
      <c r="M2" s="206" t="s">
        <v>10</v>
      </c>
      <c r="N2" s="206"/>
      <c r="O2" s="206"/>
      <c r="P2" s="206"/>
      <c r="Q2" s="206"/>
    </row>
    <row r="3" spans="4:18" ht="18.75" customHeight="1">
      <c r="D3" s="185" t="s">
        <v>67</v>
      </c>
      <c r="F3" s="206"/>
      <c r="G3" s="206"/>
      <c r="H3" s="206"/>
      <c r="I3" s="206"/>
      <c r="J3" s="206"/>
      <c r="K3" s="206"/>
      <c r="M3" s="206"/>
      <c r="N3" s="206"/>
      <c r="O3" s="206"/>
      <c r="P3" s="206"/>
      <c r="Q3" s="206"/>
      <c r="R3" s="199"/>
    </row>
    <row r="4" spans="6:17" ht="13.5" customHeight="1">
      <c r="F4" s="63"/>
      <c r="G4" s="63"/>
      <c r="H4" s="63"/>
      <c r="I4" s="63"/>
      <c r="J4" s="63"/>
      <c r="K4" s="63"/>
      <c r="L4" s="183"/>
      <c r="M4" s="63"/>
      <c r="N4" s="63"/>
      <c r="O4" s="63"/>
      <c r="P4" s="63"/>
      <c r="Q4" s="63"/>
    </row>
    <row r="5" spans="4:17" ht="15.75">
      <c r="D5" s="77"/>
      <c r="E5" s="64"/>
      <c r="F5" s="28" t="s">
        <v>61</v>
      </c>
      <c r="G5" s="28" t="s">
        <v>249</v>
      </c>
      <c r="H5" s="28" t="s">
        <v>250</v>
      </c>
      <c r="I5" s="28" t="s">
        <v>64</v>
      </c>
      <c r="J5" s="28" t="s">
        <v>66</v>
      </c>
      <c r="K5" s="28" t="s">
        <v>254</v>
      </c>
      <c r="L5" s="46"/>
      <c r="M5" s="28" t="s">
        <v>249</v>
      </c>
      <c r="N5" s="28" t="s">
        <v>251</v>
      </c>
      <c r="O5" s="28" t="s">
        <v>252</v>
      </c>
      <c r="P5" s="28" t="s">
        <v>253</v>
      </c>
      <c r="Q5" s="28" t="s">
        <v>254</v>
      </c>
    </row>
    <row r="6" spans="6:17" ht="14.25">
      <c r="F6" s="183"/>
      <c r="G6" s="183"/>
      <c r="H6" s="183"/>
      <c r="I6" s="183"/>
      <c r="J6" s="183"/>
      <c r="K6" s="183"/>
      <c r="L6" s="183"/>
      <c r="M6" s="183"/>
      <c r="N6" s="183"/>
      <c r="O6" s="183"/>
      <c r="P6" s="183"/>
      <c r="Q6" s="183"/>
    </row>
    <row r="7" spans="4:17" ht="15.75">
      <c r="D7" s="78" t="s">
        <v>68</v>
      </c>
      <c r="F7" s="46"/>
      <c r="G7" s="46"/>
      <c r="H7" s="46"/>
      <c r="I7" s="46"/>
      <c r="J7" s="46"/>
      <c r="K7" s="46"/>
      <c r="L7" s="46"/>
      <c r="M7" s="46"/>
      <c r="N7" s="46"/>
      <c r="O7" s="46"/>
      <c r="P7" s="46"/>
      <c r="Q7" s="46"/>
    </row>
    <row r="8" spans="4:17" ht="15" thickBot="1">
      <c r="D8" s="79" t="s">
        <v>69</v>
      </c>
      <c r="F8" s="80"/>
      <c r="G8" s="80"/>
      <c r="H8" s="80"/>
      <c r="I8" s="80"/>
      <c r="J8" s="80"/>
      <c r="K8" s="80"/>
      <c r="M8" s="80"/>
      <c r="N8" s="80"/>
      <c r="O8" s="80"/>
      <c r="P8" s="80"/>
      <c r="Q8" s="80"/>
    </row>
    <row r="9" spans="6:17" ht="15" thickTop="1">
      <c r="F9" s="46"/>
      <c r="G9" s="46"/>
      <c r="H9" s="46"/>
      <c r="I9" s="46"/>
      <c r="J9" s="46"/>
      <c r="K9" s="46"/>
      <c r="M9" s="46"/>
      <c r="N9" s="46"/>
      <c r="O9" s="46"/>
      <c r="P9" s="46"/>
      <c r="Q9" s="46"/>
    </row>
    <row r="10" spans="1:17" s="60" customFormat="1" ht="14.25">
      <c r="A10" s="183"/>
      <c r="B10" s="183"/>
      <c r="C10" s="183"/>
      <c r="D10" s="13" t="s">
        <v>53</v>
      </c>
      <c r="E10" s="183"/>
      <c r="F10" s="32">
        <v>5870.63144</v>
      </c>
      <c r="G10" s="32">
        <v>1678.13299</v>
      </c>
      <c r="H10" s="32">
        <v>3036.7223399999993</v>
      </c>
      <c r="I10" s="32">
        <v>4372.841769999999</v>
      </c>
      <c r="J10" s="32">
        <v>5925.875569999999</v>
      </c>
      <c r="K10" s="32">
        <v>1630.36175</v>
      </c>
      <c r="L10" s="65"/>
      <c r="M10" s="30">
        <v>1678.13299</v>
      </c>
      <c r="N10" s="30">
        <v>1358.5893499999993</v>
      </c>
      <c r="O10" s="30">
        <v>1336.1194299999997</v>
      </c>
      <c r="P10" s="30">
        <v>1553.0338000000002</v>
      </c>
      <c r="Q10" s="30">
        <v>1630.36175</v>
      </c>
    </row>
    <row r="11" spans="1:17" s="60" customFormat="1" ht="14.25">
      <c r="A11" s="183"/>
      <c r="B11" s="183"/>
      <c r="C11" s="183"/>
      <c r="D11" s="81" t="s">
        <v>70</v>
      </c>
      <c r="E11" s="183"/>
      <c r="F11" s="30">
        <v>5221.43399</v>
      </c>
      <c r="G11" s="30">
        <v>1484.86159</v>
      </c>
      <c r="H11" s="30">
        <v>2664.5211699999995</v>
      </c>
      <c r="I11" s="30">
        <v>3837.8730399999995</v>
      </c>
      <c r="J11" s="30">
        <v>5213.4315</v>
      </c>
      <c r="K11" s="30">
        <v>1464.2084300000001</v>
      </c>
      <c r="L11" s="46"/>
      <c r="M11" s="30">
        <v>1484.86159</v>
      </c>
      <c r="N11" s="30">
        <v>1179.6595799999996</v>
      </c>
      <c r="O11" s="30">
        <v>1173.35187</v>
      </c>
      <c r="P11" s="30">
        <v>1375.5584600000002</v>
      </c>
      <c r="Q11" s="30">
        <v>1464.2084300000001</v>
      </c>
    </row>
    <row r="12" spans="1:17" s="60" customFormat="1" ht="14.25">
      <c r="A12" s="183"/>
      <c r="B12" s="183"/>
      <c r="C12" s="183"/>
      <c r="D12" s="21" t="s">
        <v>71</v>
      </c>
      <c r="E12" s="183"/>
      <c r="F12" s="31">
        <v>403.52001</v>
      </c>
      <c r="G12" s="31">
        <v>261.02461</v>
      </c>
      <c r="H12" s="31">
        <v>261.05881</v>
      </c>
      <c r="I12" s="31">
        <v>261.05879999999996</v>
      </c>
      <c r="J12" s="31">
        <v>352.57778</v>
      </c>
      <c r="K12" s="31">
        <v>291.07917</v>
      </c>
      <c r="L12" s="46"/>
      <c r="M12" s="31">
        <v>261.02461</v>
      </c>
      <c r="N12" s="31">
        <v>0.034199999999998454</v>
      </c>
      <c r="O12" s="31">
        <v>-1.0000000031595846E-05</v>
      </c>
      <c r="P12" s="31">
        <v>91.51898000000006</v>
      </c>
      <c r="Q12" s="31">
        <v>291.07917</v>
      </c>
    </row>
    <row r="13" spans="1:17" s="60" customFormat="1" ht="14.25">
      <c r="A13" s="183"/>
      <c r="B13" s="183"/>
      <c r="C13" s="183"/>
      <c r="D13" s="21" t="s">
        <v>72</v>
      </c>
      <c r="E13" s="183"/>
      <c r="F13" s="31">
        <v>1554.67298</v>
      </c>
      <c r="G13" s="31">
        <v>409.79613</v>
      </c>
      <c r="H13" s="31">
        <v>822.79353</v>
      </c>
      <c r="I13" s="31">
        <v>1233.06398</v>
      </c>
      <c r="J13" s="31">
        <v>1635.59907</v>
      </c>
      <c r="K13" s="31">
        <v>403.76191000000006</v>
      </c>
      <c r="L13" s="46"/>
      <c r="M13" s="31">
        <v>409.79613</v>
      </c>
      <c r="N13" s="31">
        <v>412.9974</v>
      </c>
      <c r="O13" s="31">
        <v>410.27044999999987</v>
      </c>
      <c r="P13" s="31">
        <v>402.5350900000001</v>
      </c>
      <c r="Q13" s="31">
        <v>403.76191000000006</v>
      </c>
    </row>
    <row r="14" spans="1:17" s="60" customFormat="1" ht="14.25">
      <c r="A14" s="183"/>
      <c r="B14" s="183"/>
      <c r="C14" s="183"/>
      <c r="D14" s="21" t="s">
        <v>73</v>
      </c>
      <c r="E14" s="183"/>
      <c r="F14" s="31">
        <v>1826.57404</v>
      </c>
      <c r="G14" s="31">
        <v>466.37368</v>
      </c>
      <c r="H14" s="31">
        <v>897.80107</v>
      </c>
      <c r="I14" s="31">
        <v>1330.10618</v>
      </c>
      <c r="J14" s="31">
        <v>1799.1296399999999</v>
      </c>
      <c r="K14" s="31">
        <v>445.48134000000005</v>
      </c>
      <c r="L14" s="46"/>
      <c r="M14" s="31">
        <v>466.37368</v>
      </c>
      <c r="N14" s="31">
        <v>431.42739</v>
      </c>
      <c r="O14" s="31">
        <v>432.30511</v>
      </c>
      <c r="P14" s="31">
        <v>469.0234599999999</v>
      </c>
      <c r="Q14" s="31">
        <v>445.48134000000005</v>
      </c>
    </row>
    <row r="15" spans="1:17" s="60" customFormat="1" ht="14.25">
      <c r="A15" s="183"/>
      <c r="B15" s="183"/>
      <c r="C15" s="183"/>
      <c r="D15" s="21" t="s">
        <v>74</v>
      </c>
      <c r="E15" s="183"/>
      <c r="F15" s="31">
        <v>965.2734399999999</v>
      </c>
      <c r="G15" s="31">
        <v>245.57288000000003</v>
      </c>
      <c r="H15" s="31">
        <v>478.66936</v>
      </c>
      <c r="I15" s="31">
        <v>710.50202</v>
      </c>
      <c r="J15" s="31">
        <v>1013.0156699999999</v>
      </c>
      <c r="K15" s="31">
        <v>227.31092999999998</v>
      </c>
      <c r="L15" s="46"/>
      <c r="M15" s="31">
        <v>245.57288000000003</v>
      </c>
      <c r="N15" s="31">
        <v>233.09647999999996</v>
      </c>
      <c r="O15" s="31">
        <v>231.83266000000003</v>
      </c>
      <c r="P15" s="31">
        <v>302.51364999999987</v>
      </c>
      <c r="Q15" s="31">
        <v>227.31092999999998</v>
      </c>
    </row>
    <row r="16" spans="1:18" s="60" customFormat="1" ht="14.25">
      <c r="A16" s="183"/>
      <c r="B16" s="183"/>
      <c r="C16" s="183"/>
      <c r="D16" s="82" t="s">
        <v>75</v>
      </c>
      <c r="E16" s="183"/>
      <c r="F16" s="83">
        <v>9.32491207</v>
      </c>
      <c r="G16" s="83">
        <v>12.03938388</v>
      </c>
      <c r="H16" s="83">
        <v>17.935146349999997</v>
      </c>
      <c r="I16" s="83">
        <v>20.84032234</v>
      </c>
      <c r="J16" s="83">
        <v>26.4314237</v>
      </c>
      <c r="K16" s="83">
        <v>7.85622305</v>
      </c>
      <c r="L16" s="46"/>
      <c r="M16" s="83">
        <v>12.03938388</v>
      </c>
      <c r="N16" s="83">
        <v>5.895762469999996</v>
      </c>
      <c r="O16" s="202">
        <v>2.9051759900000036</v>
      </c>
      <c r="P16" s="83">
        <v>5.59110136</v>
      </c>
      <c r="Q16" s="83">
        <v>7.85622305</v>
      </c>
      <c r="R16" s="200"/>
    </row>
    <row r="17" spans="1:17" s="60" customFormat="1" ht="14.25">
      <c r="A17" s="183"/>
      <c r="B17" s="183"/>
      <c r="C17" s="183"/>
      <c r="D17" s="21" t="s">
        <v>76</v>
      </c>
      <c r="E17" s="183"/>
      <c r="F17" s="31">
        <v>262.67493</v>
      </c>
      <c r="G17" s="31">
        <v>77.09099</v>
      </c>
      <c r="H17" s="31">
        <v>154.46011</v>
      </c>
      <c r="I17" s="31">
        <v>228.3911</v>
      </c>
      <c r="J17" s="31">
        <v>313.43038</v>
      </c>
      <c r="K17" s="31">
        <v>71.92123468000001</v>
      </c>
      <c r="L17" s="46"/>
      <c r="M17" s="31">
        <v>77.09099</v>
      </c>
      <c r="N17" s="31">
        <v>77.36911999999998</v>
      </c>
      <c r="O17" s="31">
        <v>73.93099000000001</v>
      </c>
      <c r="P17" s="31">
        <v>85.03928000000002</v>
      </c>
      <c r="Q17" s="31">
        <v>71.92123468000001</v>
      </c>
    </row>
    <row r="18" spans="1:18" s="60" customFormat="1" ht="14.25">
      <c r="A18" s="183"/>
      <c r="B18" s="183"/>
      <c r="C18" s="183"/>
      <c r="D18" s="84" t="s">
        <v>77</v>
      </c>
      <c r="E18" s="183"/>
      <c r="F18" s="83">
        <v>0</v>
      </c>
      <c r="G18" s="83">
        <v>0</v>
      </c>
      <c r="H18" s="83">
        <v>0</v>
      </c>
      <c r="I18" s="83">
        <v>0</v>
      </c>
      <c r="J18" s="83">
        <v>0</v>
      </c>
      <c r="K18" s="83">
        <v>0</v>
      </c>
      <c r="L18" s="46"/>
      <c r="M18" s="83">
        <v>0</v>
      </c>
      <c r="N18" s="83">
        <v>0</v>
      </c>
      <c r="O18" s="83">
        <v>0</v>
      </c>
      <c r="P18" s="83">
        <v>0</v>
      </c>
      <c r="Q18" s="83">
        <v>0</v>
      </c>
      <c r="R18" s="200"/>
    </row>
    <row r="19" spans="1:17" s="60" customFormat="1" ht="14.25">
      <c r="A19" s="183"/>
      <c r="B19" s="183"/>
      <c r="C19" s="183"/>
      <c r="D19" s="21" t="s">
        <v>78</v>
      </c>
      <c r="E19" s="183"/>
      <c r="F19" s="31">
        <v>208.71859</v>
      </c>
      <c r="G19" s="31">
        <v>25.0033</v>
      </c>
      <c r="H19" s="31">
        <v>49.73829</v>
      </c>
      <c r="I19" s="31">
        <v>74.75096</v>
      </c>
      <c r="J19" s="31">
        <v>99.67896</v>
      </c>
      <c r="K19" s="31">
        <v>24.653845320000002</v>
      </c>
      <c r="L19" s="46"/>
      <c r="M19" s="31">
        <v>25.0033</v>
      </c>
      <c r="N19" s="31">
        <v>24.73499</v>
      </c>
      <c r="O19" s="31">
        <v>25.012670000000007</v>
      </c>
      <c r="P19" s="31">
        <v>24.927999999999997</v>
      </c>
      <c r="Q19" s="31">
        <v>24.653845320000002</v>
      </c>
    </row>
    <row r="20" spans="1:17" s="60" customFormat="1" ht="14.25">
      <c r="A20" s="183"/>
      <c r="B20" s="183"/>
      <c r="C20" s="183"/>
      <c r="D20" s="84" t="s">
        <v>79</v>
      </c>
      <c r="E20" s="183"/>
      <c r="F20" s="83">
        <v>119.6</v>
      </c>
      <c r="G20" s="83">
        <v>0</v>
      </c>
      <c r="H20" s="83">
        <v>0</v>
      </c>
      <c r="I20" s="83">
        <v>0</v>
      </c>
      <c r="J20" s="83">
        <v>0</v>
      </c>
      <c r="K20" s="83">
        <v>0</v>
      </c>
      <c r="L20" s="46"/>
      <c r="M20" s="83">
        <v>0</v>
      </c>
      <c r="N20" s="83">
        <v>0</v>
      </c>
      <c r="O20" s="83">
        <v>0</v>
      </c>
      <c r="P20" s="83">
        <v>0</v>
      </c>
      <c r="Q20" s="83">
        <v>0</v>
      </c>
    </row>
    <row r="21" spans="1:17" s="60" customFormat="1" ht="14.25">
      <c r="A21" s="183"/>
      <c r="B21" s="183"/>
      <c r="C21" s="183"/>
      <c r="D21" s="81" t="s">
        <v>80</v>
      </c>
      <c r="E21" s="183"/>
      <c r="F21" s="30">
        <v>649.19745</v>
      </c>
      <c r="G21" s="30">
        <v>193.2714</v>
      </c>
      <c r="H21" s="30">
        <v>372.20117</v>
      </c>
      <c r="I21" s="30">
        <v>534.9687299999999</v>
      </c>
      <c r="J21" s="30">
        <v>712.4440699999999</v>
      </c>
      <c r="K21" s="30">
        <v>166.15332</v>
      </c>
      <c r="L21" s="65"/>
      <c r="M21" s="30">
        <v>193.2714</v>
      </c>
      <c r="N21" s="30">
        <v>178.92977</v>
      </c>
      <c r="O21" s="30">
        <v>162.76755999999995</v>
      </c>
      <c r="P21" s="30">
        <v>177.47533999999996</v>
      </c>
      <c r="Q21" s="30">
        <v>166.15332</v>
      </c>
    </row>
    <row r="22" spans="1:17" s="60" customFormat="1" ht="15.75">
      <c r="A22" s="183"/>
      <c r="B22" s="183"/>
      <c r="C22" s="183"/>
      <c r="D22" s="78"/>
      <c r="E22" s="183"/>
      <c r="F22" s="46"/>
      <c r="G22" s="46"/>
      <c r="H22" s="46"/>
      <c r="I22" s="46"/>
      <c r="J22" s="46"/>
      <c r="K22" s="46"/>
      <c r="L22" s="46"/>
      <c r="M22" s="46"/>
      <c r="N22" s="46"/>
      <c r="O22" s="46"/>
      <c r="P22" s="46"/>
      <c r="Q22" s="46"/>
    </row>
    <row r="23" spans="1:17" s="60" customFormat="1" ht="16.5" thickBot="1">
      <c r="A23" s="183"/>
      <c r="B23" s="183"/>
      <c r="C23" s="183"/>
      <c r="D23" s="85" t="s">
        <v>81</v>
      </c>
      <c r="E23" s="183"/>
      <c r="F23" s="79"/>
      <c r="G23" s="79"/>
      <c r="H23" s="79"/>
      <c r="I23" s="79"/>
      <c r="J23" s="79"/>
      <c r="K23" s="79"/>
      <c r="L23" s="65"/>
      <c r="M23" s="79"/>
      <c r="N23" s="79"/>
      <c r="O23" s="79"/>
      <c r="P23" s="79"/>
      <c r="Q23" s="79"/>
    </row>
    <row r="24" spans="1:17" s="60" customFormat="1" ht="15.75" thickTop="1">
      <c r="A24" s="183"/>
      <c r="B24" s="183"/>
      <c r="C24" s="183"/>
      <c r="D24" s="86"/>
      <c r="E24" s="183"/>
      <c r="F24" s="65"/>
      <c r="G24" s="65"/>
      <c r="H24" s="65"/>
      <c r="I24" s="65"/>
      <c r="J24" s="65"/>
      <c r="K24" s="65"/>
      <c r="L24" s="87"/>
      <c r="M24" s="65"/>
      <c r="N24" s="65"/>
      <c r="O24" s="65"/>
      <c r="P24" s="65"/>
      <c r="Q24" s="65"/>
    </row>
    <row r="25" spans="1:17" s="60" customFormat="1" ht="14.25">
      <c r="A25" s="183"/>
      <c r="B25" s="183"/>
      <c r="C25" s="183"/>
      <c r="D25" s="9" t="s">
        <v>82</v>
      </c>
      <c r="E25" s="183"/>
      <c r="F25" s="32">
        <v>513.8294156625691</v>
      </c>
      <c r="G25" s="32">
        <v>524.9906907422404</v>
      </c>
      <c r="H25" s="32">
        <v>529.8972578159933</v>
      </c>
      <c r="I25" s="32">
        <v>539.6854228561205</v>
      </c>
      <c r="J25" s="32">
        <v>536.0984414344402</v>
      </c>
      <c r="K25" s="32">
        <v>538.696024178085</v>
      </c>
      <c r="L25" s="87"/>
      <c r="M25" s="57"/>
      <c r="N25" s="57"/>
      <c r="O25" s="57"/>
      <c r="P25" s="57"/>
      <c r="Q25" s="57"/>
    </row>
    <row r="26" spans="1:17" s="60" customFormat="1" ht="14.25">
      <c r="A26" s="183"/>
      <c r="B26" s="183"/>
      <c r="C26" s="183"/>
      <c r="D26" s="10" t="s">
        <v>83</v>
      </c>
      <c r="E26" s="183"/>
      <c r="F26" s="29">
        <v>105.77062075605996</v>
      </c>
      <c r="G26" s="29">
        <v>104.44571681999001</v>
      </c>
      <c r="H26" s="29">
        <v>103.021092627</v>
      </c>
      <c r="I26" s="29">
        <v>102.69717281599999</v>
      </c>
      <c r="J26" s="29">
        <v>101.84184751520996</v>
      </c>
      <c r="K26" s="29">
        <v>103.86490069800995</v>
      </c>
      <c r="L26" s="87"/>
      <c r="M26" s="57"/>
      <c r="N26" s="57"/>
      <c r="O26" s="57"/>
      <c r="P26" s="57"/>
      <c r="Q26" s="57"/>
    </row>
    <row r="27" spans="1:17" s="60" customFormat="1" ht="14.25">
      <c r="A27" s="183"/>
      <c r="B27" s="183"/>
      <c r="C27" s="183"/>
      <c r="D27" s="10" t="s">
        <v>84</v>
      </c>
      <c r="E27" s="183"/>
      <c r="F27" s="29">
        <v>219.51268430493005</v>
      </c>
      <c r="G27" s="29">
        <v>220.90283998321996</v>
      </c>
      <c r="H27" s="29">
        <v>222.36422592034</v>
      </c>
      <c r="I27" s="29">
        <v>224.12245257690998</v>
      </c>
      <c r="J27" s="29">
        <v>227.16331041922</v>
      </c>
      <c r="K27" s="29">
        <v>228.20301279887</v>
      </c>
      <c r="L27" s="87"/>
      <c r="M27" s="57"/>
      <c r="N27" s="57"/>
      <c r="O27" s="57"/>
      <c r="P27" s="57"/>
      <c r="Q27" s="57"/>
    </row>
    <row r="28" spans="1:17" s="60" customFormat="1" ht="14.25">
      <c r="A28" s="183"/>
      <c r="B28" s="183"/>
      <c r="C28" s="183"/>
      <c r="D28" s="10" t="s">
        <v>85</v>
      </c>
      <c r="E28" s="183"/>
      <c r="F28" s="29">
        <v>52.8105697209973</v>
      </c>
      <c r="G28" s="29">
        <v>59.41624125190046</v>
      </c>
      <c r="H28" s="29">
        <v>59.25305181848728</v>
      </c>
      <c r="I28" s="29">
        <v>59.01171011846046</v>
      </c>
      <c r="J28" s="29">
        <v>55.6950745260573</v>
      </c>
      <c r="K28" s="29">
        <v>59.86233507813004</v>
      </c>
      <c r="L28" s="87"/>
      <c r="M28" s="57"/>
      <c r="N28" s="57"/>
      <c r="O28" s="57"/>
      <c r="P28" s="57"/>
      <c r="Q28" s="57"/>
    </row>
    <row r="29" spans="1:18" s="60" customFormat="1" ht="14.25">
      <c r="A29" s="183"/>
      <c r="B29" s="183"/>
      <c r="C29" s="183"/>
      <c r="D29" s="201" t="s">
        <v>263</v>
      </c>
      <c r="E29" s="183"/>
      <c r="F29" s="29">
        <v>8.082436</v>
      </c>
      <c r="G29" s="29">
        <v>8.519134</v>
      </c>
      <c r="H29" s="29">
        <v>8.673977</v>
      </c>
      <c r="I29" s="29">
        <v>8.849193</v>
      </c>
      <c r="J29" s="29">
        <v>8.981374</v>
      </c>
      <c r="K29" s="29">
        <v>8.28336130632</v>
      </c>
      <c r="L29" s="87"/>
      <c r="M29" s="57"/>
      <c r="N29" s="57"/>
      <c r="O29" s="57"/>
      <c r="P29" s="57"/>
      <c r="Q29" s="57"/>
      <c r="R29" s="200"/>
    </row>
    <row r="30" spans="1:17" s="60" customFormat="1" ht="14.25">
      <c r="A30" s="183"/>
      <c r="B30" s="183"/>
      <c r="C30" s="183"/>
      <c r="D30" s="10" t="s">
        <v>86</v>
      </c>
      <c r="E30" s="183"/>
      <c r="F30" s="29">
        <v>124.96592848866176</v>
      </c>
      <c r="G30" s="29">
        <v>128.93214623736</v>
      </c>
      <c r="H30" s="29">
        <v>133.861167932196</v>
      </c>
      <c r="I30" s="29">
        <v>142.41999956144997</v>
      </c>
      <c r="J30" s="29">
        <v>140.053885338333</v>
      </c>
      <c r="K30" s="29">
        <v>136.34339933277502</v>
      </c>
      <c r="L30" s="87"/>
      <c r="M30" s="57"/>
      <c r="N30" s="57"/>
      <c r="O30" s="57"/>
      <c r="P30" s="57"/>
      <c r="Q30" s="57"/>
    </row>
    <row r="31" spans="1:17" s="60" customFormat="1" ht="14.25">
      <c r="A31" s="183"/>
      <c r="B31" s="183"/>
      <c r="C31" s="183"/>
      <c r="D31" s="10" t="s">
        <v>87</v>
      </c>
      <c r="E31" s="183"/>
      <c r="F31" s="29">
        <v>2.68717639192</v>
      </c>
      <c r="G31" s="29">
        <v>2.7746124497699998</v>
      </c>
      <c r="H31" s="29">
        <v>2.72374251797</v>
      </c>
      <c r="I31" s="29">
        <v>2.5848947833</v>
      </c>
      <c r="J31" s="29">
        <v>2.3629496356199997</v>
      </c>
      <c r="K31" s="29">
        <v>2.1390149639800002</v>
      </c>
      <c r="L31" s="87"/>
      <c r="M31" s="57"/>
      <c r="N31" s="57"/>
      <c r="O31" s="57"/>
      <c r="P31" s="57"/>
      <c r="Q31" s="57"/>
    </row>
    <row r="32" spans="4:34" ht="25.5" customHeight="1">
      <c r="D32" s="9" t="s">
        <v>88</v>
      </c>
      <c r="F32" s="32"/>
      <c r="G32" s="32"/>
      <c r="H32" s="32"/>
      <c r="I32" s="32"/>
      <c r="J32" s="32"/>
      <c r="K32" s="32"/>
      <c r="L32" s="87"/>
      <c r="M32" s="32"/>
      <c r="N32" s="32"/>
      <c r="O32" s="32"/>
      <c r="P32" s="32"/>
      <c r="Q32" s="32"/>
      <c r="R32" s="60"/>
      <c r="S32" s="60"/>
      <c r="T32" s="60"/>
      <c r="U32" s="60"/>
      <c r="V32" s="60"/>
      <c r="W32" s="60"/>
      <c r="X32" s="60"/>
      <c r="Y32" s="60"/>
      <c r="Z32" s="60"/>
      <c r="AA32" s="60"/>
      <c r="AB32" s="60"/>
      <c r="AC32" s="60"/>
      <c r="AD32" s="60"/>
      <c r="AE32" s="60"/>
      <c r="AF32" s="60"/>
      <c r="AG32" s="60"/>
      <c r="AH32" s="60"/>
    </row>
    <row r="33" spans="1:17" s="60" customFormat="1" ht="14.25">
      <c r="A33" s="183"/>
      <c r="B33" s="183"/>
      <c r="C33" s="183"/>
      <c r="D33" s="88" t="s">
        <v>89</v>
      </c>
      <c r="E33" s="183"/>
      <c r="F33" s="32">
        <v>58679.26544742643</v>
      </c>
      <c r="G33" s="32">
        <v>61202.60023403396</v>
      </c>
      <c r="H33" s="32">
        <v>61632.130699175694</v>
      </c>
      <c r="I33" s="32">
        <v>61819.866792007284</v>
      </c>
      <c r="J33" s="32">
        <v>61860.8074943573</v>
      </c>
      <c r="K33" s="32">
        <v>64276.6725470158</v>
      </c>
      <c r="L33" s="87"/>
      <c r="M33" s="57"/>
      <c r="N33" s="57"/>
      <c r="O33" s="57"/>
      <c r="P33" s="57"/>
      <c r="Q33" s="57"/>
    </row>
    <row r="34" spans="1:34" s="46" customFormat="1" ht="14.25">
      <c r="A34" s="65"/>
      <c r="B34" s="183"/>
      <c r="C34" s="65"/>
      <c r="D34" s="10" t="s">
        <v>90</v>
      </c>
      <c r="E34" s="183"/>
      <c r="F34" s="31">
        <v>6415.5490769416465</v>
      </c>
      <c r="G34" s="31">
        <v>6978.52232541926</v>
      </c>
      <c r="H34" s="31">
        <v>7293.753235600931</v>
      </c>
      <c r="I34" s="31">
        <v>7288.35546472839</v>
      </c>
      <c r="J34" s="31">
        <v>7223.723534241841</v>
      </c>
      <c r="K34" s="31">
        <v>8296.42104871332</v>
      </c>
      <c r="L34" s="87"/>
      <c r="M34" s="58"/>
      <c r="N34" s="58"/>
      <c r="O34" s="58"/>
      <c r="P34" s="58"/>
      <c r="Q34" s="58"/>
      <c r="R34" s="60"/>
      <c r="S34" s="60"/>
      <c r="T34" s="60"/>
      <c r="U34" s="60"/>
      <c r="V34" s="60"/>
      <c r="W34" s="60"/>
      <c r="X34" s="60"/>
      <c r="Y34" s="60"/>
      <c r="Z34" s="60"/>
      <c r="AA34" s="60"/>
      <c r="AB34" s="60"/>
      <c r="AC34" s="60"/>
      <c r="AD34" s="60"/>
      <c r="AE34" s="60"/>
      <c r="AF34" s="60"/>
      <c r="AG34" s="60"/>
      <c r="AH34" s="60"/>
    </row>
    <row r="35" spans="1:34" s="46" customFormat="1" ht="14.25">
      <c r="A35" s="65"/>
      <c r="B35" s="183"/>
      <c r="C35" s="65"/>
      <c r="D35" s="10" t="s">
        <v>91</v>
      </c>
      <c r="E35" s="183"/>
      <c r="F35" s="31">
        <v>6940.08376101606</v>
      </c>
      <c r="G35" s="31">
        <v>7538.81439453107</v>
      </c>
      <c r="H35" s="31">
        <v>7485.611459434653</v>
      </c>
      <c r="I35" s="31">
        <v>7443.904234660955</v>
      </c>
      <c r="J35" s="31">
        <v>7356.498283159297</v>
      </c>
      <c r="K35" s="31">
        <v>7104.002835702292</v>
      </c>
      <c r="L35" s="87"/>
      <c r="M35" s="58"/>
      <c r="N35" s="58"/>
      <c r="O35" s="58"/>
      <c r="P35" s="58"/>
      <c r="Q35" s="58"/>
      <c r="R35" s="60"/>
      <c r="S35" s="60"/>
      <c r="T35" s="60"/>
      <c r="U35" s="60"/>
      <c r="V35" s="60"/>
      <c r="W35" s="60"/>
      <c r="X35" s="60"/>
      <c r="Y35" s="60"/>
      <c r="Z35" s="60"/>
      <c r="AA35" s="60"/>
      <c r="AB35" s="60"/>
      <c r="AC35" s="60"/>
      <c r="AD35" s="60"/>
      <c r="AE35" s="60"/>
      <c r="AF35" s="60"/>
      <c r="AG35" s="60"/>
      <c r="AH35" s="60"/>
    </row>
    <row r="36" spans="1:34" s="46" customFormat="1" ht="14.25">
      <c r="A36" s="65"/>
      <c r="B36" s="183"/>
      <c r="C36" s="65"/>
      <c r="D36" s="10" t="s">
        <v>92</v>
      </c>
      <c r="E36" s="183"/>
      <c r="F36" s="31">
        <v>35743.45092461056</v>
      </c>
      <c r="G36" s="31">
        <v>37912.575840344776</v>
      </c>
      <c r="H36" s="31">
        <v>38029.77011389313</v>
      </c>
      <c r="I36" s="31">
        <v>38376.544190792745</v>
      </c>
      <c r="J36" s="31">
        <v>38685.23125178426</v>
      </c>
      <c r="K36" s="31">
        <v>40699.55881069899</v>
      </c>
      <c r="L36" s="87"/>
      <c r="M36" s="58"/>
      <c r="N36" s="58"/>
      <c r="O36" s="58"/>
      <c r="P36" s="58"/>
      <c r="Q36" s="58"/>
      <c r="R36" s="60"/>
      <c r="S36" s="60"/>
      <c r="T36" s="60"/>
      <c r="U36" s="60"/>
      <c r="V36" s="60"/>
      <c r="W36" s="60"/>
      <c r="X36" s="60"/>
      <c r="Y36" s="60"/>
      <c r="Z36" s="60"/>
      <c r="AA36" s="60"/>
      <c r="AB36" s="60"/>
      <c r="AC36" s="60"/>
      <c r="AD36" s="60"/>
      <c r="AE36" s="60"/>
      <c r="AF36" s="60"/>
      <c r="AG36" s="60"/>
      <c r="AH36" s="60"/>
    </row>
    <row r="37" spans="1:34" s="46" customFormat="1" ht="14.25">
      <c r="A37" s="65"/>
      <c r="B37" s="183"/>
      <c r="C37" s="65"/>
      <c r="D37" s="10" t="s">
        <v>93</v>
      </c>
      <c r="E37" s="183"/>
      <c r="F37" s="31">
        <v>9580.181684858162</v>
      </c>
      <c r="G37" s="31">
        <v>8772.687673738857</v>
      </c>
      <c r="H37" s="31">
        <v>8822.995890246983</v>
      </c>
      <c r="I37" s="31">
        <v>8711.062901825193</v>
      </c>
      <c r="J37" s="31">
        <v>8595.354425171907</v>
      </c>
      <c r="K37" s="31">
        <v>8176.689851901194</v>
      </c>
      <c r="L37" s="87"/>
      <c r="M37" s="58"/>
      <c r="N37" s="58"/>
      <c r="O37" s="58"/>
      <c r="P37" s="58"/>
      <c r="Q37" s="58"/>
      <c r="R37" s="60"/>
      <c r="S37" s="60"/>
      <c r="T37" s="60"/>
      <c r="U37" s="60"/>
      <c r="V37" s="60"/>
      <c r="W37" s="60"/>
      <c r="X37" s="60"/>
      <c r="Y37" s="60"/>
      <c r="Z37" s="60"/>
      <c r="AA37" s="60"/>
      <c r="AB37" s="60"/>
      <c r="AC37" s="60"/>
      <c r="AD37" s="60"/>
      <c r="AE37" s="60"/>
      <c r="AF37" s="60"/>
      <c r="AG37" s="60"/>
      <c r="AH37" s="60"/>
    </row>
    <row r="38" spans="1:34" s="46" customFormat="1" ht="14.25">
      <c r="A38" s="65"/>
      <c r="B38" s="10"/>
      <c r="C38" s="65"/>
      <c r="D38" s="88"/>
      <c r="E38" s="183"/>
      <c r="F38" s="31"/>
      <c r="G38" s="31"/>
      <c r="H38" s="31"/>
      <c r="I38" s="31"/>
      <c r="J38" s="31"/>
      <c r="K38" s="31"/>
      <c r="L38" s="87"/>
      <c r="M38" s="31"/>
      <c r="N38" s="31"/>
      <c r="O38" s="31"/>
      <c r="P38" s="31"/>
      <c r="Q38" s="31"/>
      <c r="R38" s="60"/>
      <c r="S38" s="60"/>
      <c r="T38" s="60"/>
      <c r="U38" s="60"/>
      <c r="V38" s="60"/>
      <c r="W38" s="60"/>
      <c r="X38" s="60"/>
      <c r="Y38" s="60"/>
      <c r="Z38" s="60"/>
      <c r="AA38" s="60"/>
      <c r="AB38" s="60"/>
      <c r="AC38" s="60"/>
      <c r="AD38" s="60"/>
      <c r="AE38" s="60"/>
      <c r="AF38" s="60"/>
      <c r="AG38" s="60"/>
      <c r="AH38" s="60"/>
    </row>
    <row r="39" spans="1:34" s="46" customFormat="1" ht="14.25">
      <c r="A39" s="65"/>
      <c r="B39" s="65"/>
      <c r="C39" s="65"/>
      <c r="D39" s="88" t="s">
        <v>94</v>
      </c>
      <c r="E39" s="183"/>
      <c r="F39" s="89">
        <v>51.858</v>
      </c>
      <c r="G39" s="89">
        <v>51.243</v>
      </c>
      <c r="H39" s="89">
        <v>50.908</v>
      </c>
      <c r="I39" s="89">
        <v>50.457</v>
      </c>
      <c r="J39" s="89">
        <v>50.19</v>
      </c>
      <c r="K39" s="89">
        <v>49.663</v>
      </c>
      <c r="L39" s="183"/>
      <c r="M39" s="89">
        <v>51.243</v>
      </c>
      <c r="N39" s="89">
        <v>50.908</v>
      </c>
      <c r="O39" s="89">
        <v>50.457</v>
      </c>
      <c r="P39" s="89">
        <v>50.19</v>
      </c>
      <c r="Q39" s="89">
        <v>49.663</v>
      </c>
      <c r="R39" s="60"/>
      <c r="S39" s="60"/>
      <c r="T39" s="60"/>
      <c r="U39" s="60"/>
      <c r="V39" s="60"/>
      <c r="W39" s="60"/>
      <c r="X39" s="60"/>
      <c r="Y39" s="60"/>
      <c r="Z39" s="60"/>
      <c r="AA39" s="60"/>
      <c r="AB39" s="60"/>
      <c r="AC39" s="60"/>
      <c r="AD39" s="60"/>
      <c r="AE39" s="60"/>
      <c r="AF39" s="60"/>
      <c r="AG39" s="60"/>
      <c r="AH39" s="60"/>
    </row>
    <row r="40" spans="1:34" s="46" customFormat="1" ht="14.25">
      <c r="A40" s="65"/>
      <c r="B40" s="65"/>
      <c r="C40" s="65"/>
      <c r="D40" s="90" t="s">
        <v>95</v>
      </c>
      <c r="E40" s="183"/>
      <c r="F40" s="89">
        <v>6.254613</v>
      </c>
      <c r="G40" s="89">
        <v>6.246919</v>
      </c>
      <c r="H40" s="89">
        <v>6.223176</v>
      </c>
      <c r="I40" s="89">
        <v>6.211705</v>
      </c>
      <c r="J40" s="89">
        <v>6.215256</v>
      </c>
      <c r="K40" s="89">
        <v>6.214506</v>
      </c>
      <c r="L40" s="183"/>
      <c r="M40" s="89">
        <v>6.246919</v>
      </c>
      <c r="N40" s="89">
        <v>6.223176</v>
      </c>
      <c r="O40" s="89">
        <v>6.211705</v>
      </c>
      <c r="P40" s="89">
        <v>6.215256</v>
      </c>
      <c r="Q40" s="89">
        <v>6.214506</v>
      </c>
      <c r="R40" s="60"/>
      <c r="S40" s="60"/>
      <c r="T40" s="60"/>
      <c r="U40" s="60"/>
      <c r="V40" s="60"/>
      <c r="W40" s="60"/>
      <c r="X40" s="60"/>
      <c r="Y40" s="60"/>
      <c r="Z40" s="60"/>
      <c r="AA40" s="60"/>
      <c r="AB40" s="60"/>
      <c r="AC40" s="60"/>
      <c r="AD40" s="60"/>
      <c r="AE40" s="60"/>
      <c r="AF40" s="60"/>
      <c r="AG40" s="60"/>
      <c r="AH40" s="60"/>
    </row>
    <row r="41" spans="1:34" s="46" customFormat="1" ht="14.25">
      <c r="A41" s="65"/>
      <c r="B41" s="65"/>
      <c r="C41" s="65"/>
      <c r="D41" s="88"/>
      <c r="E41" s="183"/>
      <c r="F41" s="183"/>
      <c r="G41" s="183"/>
      <c r="H41" s="183"/>
      <c r="I41" s="183"/>
      <c r="J41" s="183"/>
      <c r="K41" s="183"/>
      <c r="L41" s="183"/>
      <c r="M41" s="183"/>
      <c r="N41" s="183"/>
      <c r="O41" s="183"/>
      <c r="P41" s="183"/>
      <c r="Q41" s="183"/>
      <c r="R41" s="60"/>
      <c r="S41" s="60"/>
      <c r="T41" s="60"/>
      <c r="U41" s="60"/>
      <c r="V41" s="60"/>
      <c r="W41" s="60"/>
      <c r="X41" s="60"/>
      <c r="Y41" s="60"/>
      <c r="Z41" s="60"/>
      <c r="AA41" s="60"/>
      <c r="AB41" s="60"/>
      <c r="AC41" s="60"/>
      <c r="AD41" s="60"/>
      <c r="AE41" s="60"/>
      <c r="AF41" s="60"/>
      <c r="AG41" s="60"/>
      <c r="AH41" s="60"/>
    </row>
    <row r="42" spans="1:34" s="46" customFormat="1" ht="14.25">
      <c r="A42" s="65"/>
      <c r="B42" s="65"/>
      <c r="C42" s="65"/>
      <c r="D42" s="198" t="s">
        <v>96</v>
      </c>
      <c r="E42" s="183"/>
      <c r="F42" s="31">
        <v>-1687.012536</v>
      </c>
      <c r="G42" s="31">
        <v>-3093.046868</v>
      </c>
      <c r="H42" s="31">
        <v>-1888.937289</v>
      </c>
      <c r="I42" s="31">
        <v>2721.457444</v>
      </c>
      <c r="J42" s="31">
        <v>1114.662561</v>
      </c>
      <c r="K42" s="31">
        <v>-2224.442758</v>
      </c>
      <c r="L42" s="183"/>
      <c r="M42" s="58"/>
      <c r="N42" s="58"/>
      <c r="O42" s="58"/>
      <c r="P42" s="58"/>
      <c r="Q42" s="58"/>
      <c r="R42" s="200"/>
      <c r="S42" s="60"/>
      <c r="T42" s="60"/>
      <c r="U42" s="60"/>
      <c r="V42" s="60"/>
      <c r="W42" s="60"/>
      <c r="X42" s="60"/>
      <c r="Y42" s="60"/>
      <c r="Z42" s="60"/>
      <c r="AA42" s="60"/>
      <c r="AB42" s="60"/>
      <c r="AC42" s="60"/>
      <c r="AD42" s="60"/>
      <c r="AE42" s="60"/>
      <c r="AF42" s="60"/>
      <c r="AG42" s="60"/>
      <c r="AH42" s="60"/>
    </row>
    <row r="43" spans="1:34" s="46" customFormat="1" ht="14.25">
      <c r="A43" s="65"/>
      <c r="B43" s="65"/>
      <c r="C43" s="65"/>
      <c r="D43" s="88"/>
      <c r="E43" s="183"/>
      <c r="F43" s="31"/>
      <c r="G43" s="31"/>
      <c r="H43" s="31"/>
      <c r="I43" s="31"/>
      <c r="J43" s="31"/>
      <c r="K43" s="31"/>
      <c r="L43" s="87"/>
      <c r="M43" s="31"/>
      <c r="N43" s="31"/>
      <c r="O43" s="31"/>
      <c r="P43" s="31"/>
      <c r="Q43" s="31"/>
      <c r="R43" s="60"/>
      <c r="S43" s="60"/>
      <c r="T43" s="60"/>
      <c r="U43" s="60"/>
      <c r="V43" s="60"/>
      <c r="W43" s="60"/>
      <c r="X43" s="60"/>
      <c r="Y43" s="60"/>
      <c r="Z43" s="60"/>
      <c r="AA43" s="60"/>
      <c r="AB43" s="60"/>
      <c r="AC43" s="60"/>
      <c r="AD43" s="60"/>
      <c r="AE43" s="60"/>
      <c r="AF43" s="60"/>
      <c r="AG43" s="60"/>
      <c r="AH43" s="60"/>
    </row>
    <row r="44" spans="1:34" s="46" customFormat="1" ht="14.25">
      <c r="A44" s="65"/>
      <c r="B44" s="65"/>
      <c r="C44" s="65"/>
      <c r="D44" s="9" t="s">
        <v>97</v>
      </c>
      <c r="E44" s="183"/>
      <c r="F44" s="32"/>
      <c r="G44" s="32"/>
      <c r="H44" s="32"/>
      <c r="I44" s="32"/>
      <c r="J44" s="32"/>
      <c r="K44" s="32"/>
      <c r="L44" s="87"/>
      <c r="M44" s="32"/>
      <c r="N44" s="32"/>
      <c r="O44" s="32"/>
      <c r="P44" s="32"/>
      <c r="Q44" s="32"/>
      <c r="R44" s="60"/>
      <c r="S44" s="60"/>
      <c r="T44" s="60"/>
      <c r="U44" s="60"/>
      <c r="V44" s="60"/>
      <c r="W44" s="60"/>
      <c r="X44" s="60"/>
      <c r="Y44" s="60"/>
      <c r="Z44" s="60"/>
      <c r="AA44" s="60"/>
      <c r="AB44" s="60"/>
      <c r="AC44" s="60"/>
      <c r="AD44" s="60"/>
      <c r="AE44" s="60"/>
      <c r="AF44" s="60"/>
      <c r="AG44" s="60"/>
      <c r="AH44" s="60"/>
    </row>
    <row r="45" spans="1:34" s="46" customFormat="1" ht="14.25">
      <c r="A45" s="65"/>
      <c r="B45" s="65"/>
      <c r="C45" s="65"/>
      <c r="D45" s="9" t="s">
        <v>98</v>
      </c>
      <c r="E45" s="183"/>
      <c r="F45" s="32">
        <v>307580.5348694804</v>
      </c>
      <c r="G45" s="32">
        <v>312399.1747726375</v>
      </c>
      <c r="H45" s="32">
        <v>311411.41809136</v>
      </c>
      <c r="I45" s="32">
        <v>310763.9060286265</v>
      </c>
      <c r="J45" s="32">
        <v>310350.49483352806</v>
      </c>
      <c r="K45" s="32">
        <v>315892.9322983384</v>
      </c>
      <c r="L45" s="87"/>
      <c r="M45" s="57"/>
      <c r="N45" s="57"/>
      <c r="O45" s="57"/>
      <c r="P45" s="57"/>
      <c r="Q45" s="57"/>
      <c r="R45" s="60"/>
      <c r="S45" s="60"/>
      <c r="T45" s="60"/>
      <c r="U45" s="60"/>
      <c r="V45" s="60"/>
      <c r="W45" s="60"/>
      <c r="X45" s="60"/>
      <c r="Y45" s="60"/>
      <c r="Z45" s="60"/>
      <c r="AA45" s="60"/>
      <c r="AB45" s="60"/>
      <c r="AC45" s="60"/>
      <c r="AD45" s="60"/>
      <c r="AE45" s="60"/>
      <c r="AF45" s="60"/>
      <c r="AG45" s="60"/>
      <c r="AH45" s="60"/>
    </row>
    <row r="46" spans="1:34" s="46" customFormat="1" ht="14.25">
      <c r="A46" s="65"/>
      <c r="B46" s="65"/>
      <c r="C46" s="65"/>
      <c r="D46" s="10" t="s">
        <v>83</v>
      </c>
      <c r="E46" s="183"/>
      <c r="F46" s="31">
        <v>107003.80760387181</v>
      </c>
      <c r="G46" s="31">
        <v>105867.02324923789</v>
      </c>
      <c r="H46" s="31">
        <v>105062.80867722</v>
      </c>
      <c r="I46" s="31">
        <v>104637.57611643759</v>
      </c>
      <c r="J46" s="31">
        <v>104136.44756136388</v>
      </c>
      <c r="K46" s="31">
        <v>102373.19396097059</v>
      </c>
      <c r="L46" s="87"/>
      <c r="M46" s="57"/>
      <c r="N46" s="57"/>
      <c r="O46" s="57"/>
      <c r="P46" s="57"/>
      <c r="Q46" s="57"/>
      <c r="R46" s="60"/>
      <c r="S46" s="60"/>
      <c r="T46" s="60"/>
      <c r="U46" s="60"/>
      <c r="V46" s="60"/>
      <c r="W46" s="60"/>
      <c r="X46" s="60"/>
      <c r="Y46" s="60"/>
      <c r="Z46" s="60"/>
      <c r="AA46" s="60"/>
      <c r="AB46" s="60"/>
      <c r="AC46" s="60"/>
      <c r="AD46" s="60"/>
      <c r="AE46" s="60"/>
      <c r="AF46" s="60"/>
      <c r="AG46" s="60"/>
      <c r="AH46" s="60"/>
    </row>
    <row r="47" spans="1:34" s="46" customFormat="1" ht="14.25">
      <c r="A47" s="65"/>
      <c r="B47" s="65"/>
      <c r="C47" s="65"/>
      <c r="D47" s="10" t="s">
        <v>84</v>
      </c>
      <c r="E47" s="183"/>
      <c r="F47" s="31">
        <v>200576.7272656086</v>
      </c>
      <c r="G47" s="31">
        <v>206532.1515233996</v>
      </c>
      <c r="H47" s="31">
        <v>206348.60941414002</v>
      </c>
      <c r="I47" s="31">
        <v>206126.3299121889</v>
      </c>
      <c r="J47" s="31">
        <v>206214.04727216417</v>
      </c>
      <c r="K47" s="31">
        <v>213519.7383373678</v>
      </c>
      <c r="L47" s="87"/>
      <c r="M47" s="57"/>
      <c r="N47" s="57"/>
      <c r="O47" s="57"/>
      <c r="P47" s="57"/>
      <c r="Q47" s="57"/>
      <c r="R47" s="60"/>
      <c r="S47" s="60"/>
      <c r="T47" s="60"/>
      <c r="U47" s="60"/>
      <c r="V47" s="60"/>
      <c r="W47" s="60"/>
      <c r="X47" s="60"/>
      <c r="Y47" s="60"/>
      <c r="Z47" s="60"/>
      <c r="AA47" s="60"/>
      <c r="AB47" s="60"/>
      <c r="AC47" s="60"/>
      <c r="AD47" s="60"/>
      <c r="AE47" s="60"/>
      <c r="AF47" s="60"/>
      <c r="AG47" s="60"/>
      <c r="AH47" s="60"/>
    </row>
    <row r="48" spans="1:34" s="46" customFormat="1" ht="14.25">
      <c r="A48" s="65"/>
      <c r="B48" s="65"/>
      <c r="C48" s="65"/>
      <c r="D48" s="88"/>
      <c r="E48" s="183"/>
      <c r="F48" s="31"/>
      <c r="G48" s="31"/>
      <c r="H48" s="31"/>
      <c r="I48" s="31"/>
      <c r="J48" s="31"/>
      <c r="K48" s="31"/>
      <c r="L48" s="87"/>
      <c r="M48" s="31"/>
      <c r="N48" s="31"/>
      <c r="O48" s="31"/>
      <c r="P48" s="31"/>
      <c r="Q48" s="31"/>
      <c r="R48" s="60"/>
      <c r="S48" s="60"/>
      <c r="T48" s="60"/>
      <c r="U48" s="60"/>
      <c r="V48" s="60"/>
      <c r="W48" s="60"/>
      <c r="X48" s="60"/>
      <c r="Y48" s="60"/>
      <c r="Z48" s="60"/>
      <c r="AA48" s="60"/>
      <c r="AB48" s="60"/>
      <c r="AC48" s="60"/>
      <c r="AD48" s="60"/>
      <c r="AE48" s="60"/>
      <c r="AF48" s="60"/>
      <c r="AG48" s="60"/>
      <c r="AH48" s="60"/>
    </row>
    <row r="49" spans="1:34" s="46" customFormat="1" ht="14.25">
      <c r="A49" s="65"/>
      <c r="B49" s="65"/>
      <c r="C49" s="65"/>
      <c r="D49" s="90" t="s">
        <v>99</v>
      </c>
      <c r="E49" s="183"/>
      <c r="F49" s="89">
        <v>30.411415</v>
      </c>
      <c r="G49" s="89">
        <v>30.444225</v>
      </c>
      <c r="H49" s="89">
        <v>30.451429</v>
      </c>
      <c r="I49" s="89">
        <v>30.496962</v>
      </c>
      <c r="J49" s="89">
        <v>30.503558</v>
      </c>
      <c r="K49" s="89">
        <v>30.559648000000003</v>
      </c>
      <c r="L49" s="87"/>
      <c r="M49" s="89">
        <v>30.444225</v>
      </c>
      <c r="N49" s="89">
        <v>30.451429</v>
      </c>
      <c r="O49" s="89">
        <v>30.496962</v>
      </c>
      <c r="P49" s="89">
        <v>30.503558</v>
      </c>
      <c r="Q49" s="89">
        <v>30.559648000000003</v>
      </c>
      <c r="R49" s="60"/>
      <c r="S49" s="60"/>
      <c r="T49" s="60"/>
      <c r="U49" s="60"/>
      <c r="V49" s="60"/>
      <c r="W49" s="60"/>
      <c r="X49" s="60"/>
      <c r="Y49" s="60"/>
      <c r="Z49" s="60"/>
      <c r="AA49" s="60"/>
      <c r="AB49" s="60"/>
      <c r="AC49" s="60"/>
      <c r="AD49" s="60"/>
      <c r="AE49" s="60"/>
      <c r="AF49" s="60"/>
      <c r="AG49" s="60"/>
      <c r="AH49" s="60"/>
    </row>
    <row r="50" spans="1:34" s="46" customFormat="1" ht="14.25">
      <c r="A50" s="65"/>
      <c r="B50" s="65"/>
      <c r="C50" s="65"/>
      <c r="D50" s="90"/>
      <c r="E50" s="183"/>
      <c r="F50" s="89"/>
      <c r="G50" s="89"/>
      <c r="H50" s="89"/>
      <c r="I50" s="89"/>
      <c r="J50" s="89"/>
      <c r="K50" s="89"/>
      <c r="L50" s="87"/>
      <c r="M50" s="89"/>
      <c r="N50" s="89"/>
      <c r="O50" s="89"/>
      <c r="P50" s="89"/>
      <c r="Q50" s="89"/>
      <c r="R50" s="60"/>
      <c r="S50" s="60"/>
      <c r="T50" s="60"/>
      <c r="U50" s="60"/>
      <c r="V50" s="60"/>
      <c r="W50" s="60"/>
      <c r="X50" s="60"/>
      <c r="Y50" s="60"/>
      <c r="Z50" s="60"/>
      <c r="AA50" s="60"/>
      <c r="AB50" s="60"/>
      <c r="AC50" s="60"/>
      <c r="AD50" s="60"/>
      <c r="AE50" s="60"/>
      <c r="AF50" s="60"/>
      <c r="AG50" s="60"/>
      <c r="AH50" s="60"/>
    </row>
    <row r="51" spans="1:34" s="46" customFormat="1" ht="14.25">
      <c r="A51" s="65"/>
      <c r="B51" s="65"/>
      <c r="C51" s="65"/>
      <c r="D51" s="9" t="s">
        <v>100</v>
      </c>
      <c r="E51" s="183"/>
      <c r="F51" s="30">
        <v>-4780.064792109997</v>
      </c>
      <c r="G51" s="30">
        <v>-1760.0084956700023</v>
      </c>
      <c r="H51" s="30">
        <v>-3653.3664754599877</v>
      </c>
      <c r="I51" s="30">
        <v>-4024.8759454399938</v>
      </c>
      <c r="J51" s="30">
        <v>-3453.6852268699813</v>
      </c>
      <c r="K51" s="30">
        <v>1250.1192491</v>
      </c>
      <c r="L51" s="183"/>
      <c r="M51" s="30">
        <v>-1760.0084956700023</v>
      </c>
      <c r="N51" s="91">
        <v>-1893.3579797899854</v>
      </c>
      <c r="O51" s="30">
        <v>-371.5094699800061</v>
      </c>
      <c r="P51" s="30">
        <v>571.1907185700125</v>
      </c>
      <c r="Q51" s="30">
        <v>1250.1192491</v>
      </c>
      <c r="R51" s="60"/>
      <c r="S51" s="60"/>
      <c r="T51" s="60"/>
      <c r="U51" s="60"/>
      <c r="V51" s="60"/>
      <c r="W51" s="60"/>
      <c r="X51" s="60"/>
      <c r="Y51" s="60"/>
      <c r="Z51" s="60"/>
      <c r="AA51" s="60"/>
      <c r="AB51" s="60"/>
      <c r="AC51" s="60"/>
      <c r="AD51" s="60"/>
      <c r="AE51" s="60"/>
      <c r="AF51" s="60"/>
      <c r="AG51" s="60"/>
      <c r="AH51" s="60"/>
    </row>
    <row r="52" spans="2:3" s="60" customFormat="1" ht="14.25">
      <c r="B52" s="183"/>
      <c r="C52" s="183"/>
    </row>
    <row r="53" spans="2:17" s="60" customFormat="1" ht="15.75">
      <c r="B53" s="183"/>
      <c r="C53" s="183"/>
      <c r="D53" s="78" t="s">
        <v>101</v>
      </c>
      <c r="E53" s="64"/>
      <c r="F53" s="46"/>
      <c r="G53" s="46"/>
      <c r="H53" s="46"/>
      <c r="I53" s="46"/>
      <c r="J53" s="46"/>
      <c r="K53" s="46"/>
      <c r="M53" s="46"/>
      <c r="N53" s="46"/>
      <c r="O53" s="46"/>
      <c r="P53" s="46"/>
      <c r="Q53" s="46"/>
    </row>
    <row r="54" spans="1:17" s="60" customFormat="1" ht="15" thickBot="1">
      <c r="A54" s="183"/>
      <c r="B54" s="183"/>
      <c r="C54" s="183"/>
      <c r="D54" s="79" t="s">
        <v>69</v>
      </c>
      <c r="E54" s="64"/>
      <c r="F54" s="79"/>
      <c r="G54" s="79"/>
      <c r="H54" s="79"/>
      <c r="I54" s="79"/>
      <c r="J54" s="79"/>
      <c r="K54" s="79"/>
      <c r="M54" s="79"/>
      <c r="N54" s="79"/>
      <c r="O54" s="79"/>
      <c r="P54" s="79"/>
      <c r="Q54" s="79"/>
    </row>
    <row r="55" spans="1:17" s="60" customFormat="1" ht="15" thickTop="1">
      <c r="A55" s="183"/>
      <c r="B55" s="183"/>
      <c r="C55" s="183"/>
      <c r="D55" s="183"/>
      <c r="E55" s="183"/>
      <c r="F55" s="183"/>
      <c r="G55" s="183"/>
      <c r="H55" s="183"/>
      <c r="I55" s="183"/>
      <c r="J55" s="183"/>
      <c r="K55" s="183"/>
      <c r="M55" s="183"/>
      <c r="N55" s="183"/>
      <c r="O55" s="183"/>
      <c r="P55" s="183"/>
      <c r="Q55" s="183"/>
    </row>
    <row r="56" spans="1:17" s="60" customFormat="1" ht="14.25">
      <c r="A56" s="183"/>
      <c r="B56" s="183"/>
      <c r="C56" s="183"/>
      <c r="D56" s="11" t="s">
        <v>51</v>
      </c>
      <c r="E56" s="92"/>
      <c r="F56" s="83">
        <v>5221.43399</v>
      </c>
      <c r="G56" s="83">
        <v>1484.86159</v>
      </c>
      <c r="H56" s="83">
        <v>2664.5211699999995</v>
      </c>
      <c r="I56" s="83">
        <v>3837.8730399999995</v>
      </c>
      <c r="J56" s="83">
        <v>5213.4315</v>
      </c>
      <c r="K56" s="83">
        <v>1464.2084300000001</v>
      </c>
      <c r="L56" s="92"/>
      <c r="M56" s="83">
        <v>1484.86159</v>
      </c>
      <c r="N56" s="83">
        <v>1179.6595799999996</v>
      </c>
      <c r="O56" s="83">
        <v>1173.35187</v>
      </c>
      <c r="P56" s="83">
        <v>1375.5584600000002</v>
      </c>
      <c r="Q56" s="83">
        <v>1464.2084300000001</v>
      </c>
    </row>
    <row r="57" spans="1:17" s="60" customFormat="1" ht="14.25">
      <c r="A57" s="183"/>
      <c r="B57" s="183"/>
      <c r="C57" s="183"/>
      <c r="D57" s="11" t="s">
        <v>52</v>
      </c>
      <c r="E57" s="92"/>
      <c r="F57" s="83">
        <v>649.19745</v>
      </c>
      <c r="G57" s="83">
        <v>193.2714</v>
      </c>
      <c r="H57" s="83">
        <v>372.20117</v>
      </c>
      <c r="I57" s="83">
        <v>534.9687299999999</v>
      </c>
      <c r="J57" s="83">
        <v>712.4440699999999</v>
      </c>
      <c r="K57" s="83">
        <v>166.15332</v>
      </c>
      <c r="L57" s="92"/>
      <c r="M57" s="83">
        <v>193.2714</v>
      </c>
      <c r="N57" s="83">
        <v>178.92977</v>
      </c>
      <c r="O57" s="83">
        <v>162.76755999999995</v>
      </c>
      <c r="P57" s="83">
        <v>177.47533999999996</v>
      </c>
      <c r="Q57" s="83">
        <v>166.15332</v>
      </c>
    </row>
    <row r="58" spans="1:17" s="60" customFormat="1" ht="14.25">
      <c r="A58" s="183"/>
      <c r="B58" s="183"/>
      <c r="C58" s="183"/>
      <c r="D58" s="12" t="s">
        <v>35</v>
      </c>
      <c r="E58" s="92"/>
      <c r="F58" s="93"/>
      <c r="G58" s="93"/>
      <c r="H58" s="93"/>
      <c r="I58" s="93"/>
      <c r="J58" s="93"/>
      <c r="K58" s="93"/>
      <c r="L58" s="92"/>
      <c r="M58" s="93"/>
      <c r="N58" s="93"/>
      <c r="O58" s="93"/>
      <c r="P58" s="93"/>
      <c r="Q58" s="93"/>
    </row>
    <row r="59" spans="1:17" s="60" customFormat="1" ht="14.25">
      <c r="A59" s="183"/>
      <c r="B59" s="183"/>
      <c r="C59" s="183"/>
      <c r="D59" s="13" t="s">
        <v>53</v>
      </c>
      <c r="E59" s="92"/>
      <c r="F59" s="30">
        <v>5870.63144</v>
      </c>
      <c r="G59" s="30">
        <v>1678.13299</v>
      </c>
      <c r="H59" s="30">
        <v>3036.7223399999993</v>
      </c>
      <c r="I59" s="30">
        <v>4372.841769999999</v>
      </c>
      <c r="J59" s="30">
        <v>5925.875569999999</v>
      </c>
      <c r="K59" s="30">
        <v>1630.36175</v>
      </c>
      <c r="L59" s="92"/>
      <c r="M59" s="30">
        <v>1678.13299</v>
      </c>
      <c r="N59" s="30">
        <v>1358.5893499999993</v>
      </c>
      <c r="O59" s="30">
        <v>1336.1194299999997</v>
      </c>
      <c r="P59" s="30">
        <v>1553.0338000000002</v>
      </c>
      <c r="Q59" s="30">
        <v>1630.36175</v>
      </c>
    </row>
    <row r="60" spans="1:17" s="60" customFormat="1" ht="14.25">
      <c r="A60" s="183"/>
      <c r="B60" s="183"/>
      <c r="C60" s="183"/>
      <c r="D60" s="14" t="s">
        <v>35</v>
      </c>
      <c r="E60" s="92"/>
      <c r="F60" s="54"/>
      <c r="G60" s="54"/>
      <c r="H60" s="54"/>
      <c r="I60" s="54"/>
      <c r="J60" s="54"/>
      <c r="K60" s="54"/>
      <c r="L60" s="92"/>
      <c r="M60" s="54"/>
      <c r="N60" s="54"/>
      <c r="O60" s="54"/>
      <c r="P60" s="54"/>
      <c r="Q60" s="54"/>
    </row>
    <row r="61" spans="1:17" s="60" customFormat="1" ht="14.25">
      <c r="A61" s="183"/>
      <c r="B61" s="183"/>
      <c r="C61" s="183"/>
      <c r="D61" s="11" t="s">
        <v>21</v>
      </c>
      <c r="E61" s="92"/>
      <c r="F61" s="83">
        <v>35.9665</v>
      </c>
      <c r="G61" s="83">
        <v>6.211</v>
      </c>
      <c r="H61" s="83">
        <v>15.69994</v>
      </c>
      <c r="I61" s="83">
        <v>22.86178</v>
      </c>
      <c r="J61" s="83">
        <v>36.28668</v>
      </c>
      <c r="K61" s="83">
        <v>8.65888</v>
      </c>
      <c r="L61" s="92"/>
      <c r="M61" s="83">
        <v>6.211</v>
      </c>
      <c r="N61" s="83">
        <v>9.48894</v>
      </c>
      <c r="O61" s="83">
        <v>7.16184</v>
      </c>
      <c r="P61" s="83">
        <v>13.424899999999997</v>
      </c>
      <c r="Q61" s="83">
        <v>8.65888</v>
      </c>
    </row>
    <row r="62" spans="1:17" s="60" customFormat="1" ht="14.25">
      <c r="A62" s="183"/>
      <c r="B62" s="183"/>
      <c r="C62" s="183"/>
      <c r="D62" s="15" t="s">
        <v>54</v>
      </c>
      <c r="E62" s="92"/>
      <c r="F62" s="83">
        <v>46.10893</v>
      </c>
      <c r="G62" s="83">
        <v>13.25549</v>
      </c>
      <c r="H62" s="83">
        <v>35.02228</v>
      </c>
      <c r="I62" s="83">
        <v>53.39902</v>
      </c>
      <c r="J62" s="83">
        <v>78.37736</v>
      </c>
      <c r="K62" s="83">
        <v>84.38412</v>
      </c>
      <c r="L62" s="92"/>
      <c r="M62" s="83">
        <v>13.25549</v>
      </c>
      <c r="N62" s="83">
        <v>21.76679</v>
      </c>
      <c r="O62" s="83">
        <v>18.376739999999998</v>
      </c>
      <c r="P62" s="83">
        <v>24.978339999999996</v>
      </c>
      <c r="Q62" s="83">
        <v>84.38412</v>
      </c>
    </row>
    <row r="63" spans="1:17" s="60" customFormat="1" ht="14.25">
      <c r="A63" s="183"/>
      <c r="B63" s="183"/>
      <c r="C63" s="183"/>
      <c r="D63" s="11" t="s">
        <v>23</v>
      </c>
      <c r="E63" s="92"/>
      <c r="F63" s="83">
        <v>79.54037</v>
      </c>
      <c r="G63" s="83">
        <v>11.911620000000001</v>
      </c>
      <c r="H63" s="83">
        <v>21.99002</v>
      </c>
      <c r="I63" s="83">
        <v>32.31041</v>
      </c>
      <c r="J63" s="83">
        <v>43.38387</v>
      </c>
      <c r="K63" s="83">
        <v>10.85724</v>
      </c>
      <c r="L63" s="92"/>
      <c r="M63" s="83">
        <v>11.911620000000001</v>
      </c>
      <c r="N63" s="83">
        <v>10.0784</v>
      </c>
      <c r="O63" s="83">
        <v>10.320389999999996</v>
      </c>
      <c r="P63" s="83">
        <v>11.073460000000004</v>
      </c>
      <c r="Q63" s="83">
        <v>10.85724</v>
      </c>
    </row>
    <row r="64" spans="1:17" s="60" customFormat="1" ht="14.25">
      <c r="A64" s="183"/>
      <c r="B64" s="183"/>
      <c r="C64" s="183"/>
      <c r="D64" s="11" t="s">
        <v>24</v>
      </c>
      <c r="E64" s="92"/>
      <c r="F64" s="83">
        <v>0.379</v>
      </c>
      <c r="G64" s="83">
        <v>0.06386</v>
      </c>
      <c r="H64" s="83">
        <v>0.321</v>
      </c>
      <c r="I64" s="83">
        <v>0.37024</v>
      </c>
      <c r="J64" s="83">
        <v>0.45883999999999997</v>
      </c>
      <c r="K64" s="83">
        <v>0.11145999999999999</v>
      </c>
      <c r="L64" s="92"/>
      <c r="M64" s="83">
        <v>0.06386</v>
      </c>
      <c r="N64" s="83">
        <v>0.25714000000000004</v>
      </c>
      <c r="O64" s="83">
        <v>0.049240000000000006</v>
      </c>
      <c r="P64" s="83">
        <v>0.08859999999999996</v>
      </c>
      <c r="Q64" s="83">
        <v>0.11145999999999999</v>
      </c>
    </row>
    <row r="65" spans="1:17" s="60" customFormat="1" ht="14.25">
      <c r="A65" s="183"/>
      <c r="B65" s="183"/>
      <c r="C65" s="183"/>
      <c r="D65" s="11" t="s">
        <v>25</v>
      </c>
      <c r="E65" s="92"/>
      <c r="F65" s="83">
        <v>0</v>
      </c>
      <c r="G65" s="83">
        <v>0</v>
      </c>
      <c r="H65" s="83">
        <v>0</v>
      </c>
      <c r="I65" s="83">
        <v>0</v>
      </c>
      <c r="J65" s="83">
        <v>-0.37039999999999995</v>
      </c>
      <c r="K65" s="83">
        <v>0</v>
      </c>
      <c r="L65" s="92"/>
      <c r="M65" s="83">
        <v>0</v>
      </c>
      <c r="N65" s="83">
        <v>0</v>
      </c>
      <c r="O65" s="83">
        <v>0</v>
      </c>
      <c r="P65" s="83">
        <v>-0.37039999999999995</v>
      </c>
      <c r="Q65" s="83">
        <v>0</v>
      </c>
    </row>
    <row r="66" spans="1:17" s="60" customFormat="1" ht="14.25">
      <c r="A66" s="183"/>
      <c r="B66" s="183"/>
      <c r="C66" s="183"/>
      <c r="D66" s="11" t="s">
        <v>26</v>
      </c>
      <c r="E66" s="92"/>
      <c r="F66" s="83">
        <v>131.63954999999999</v>
      </c>
      <c r="G66" s="83">
        <v>24.17175</v>
      </c>
      <c r="H66" s="83">
        <v>40.48317</v>
      </c>
      <c r="I66" s="83">
        <v>65.72556</v>
      </c>
      <c r="J66" s="83">
        <v>71.07274</v>
      </c>
      <c r="K66" s="83">
        <v>19.800729999999998</v>
      </c>
      <c r="L66" s="92"/>
      <c r="M66" s="83">
        <v>24.17175</v>
      </c>
      <c r="N66" s="83">
        <v>16.311420000000002</v>
      </c>
      <c r="O66" s="83">
        <v>25.24239</v>
      </c>
      <c r="P66" s="83">
        <v>5.3471799999999945</v>
      </c>
      <c r="Q66" s="83">
        <v>19.800729999999998</v>
      </c>
    </row>
    <row r="67" spans="1:17" s="60" customFormat="1" ht="14.25">
      <c r="A67" s="183"/>
      <c r="B67" s="183"/>
      <c r="C67" s="183"/>
      <c r="D67" s="11" t="s">
        <v>55</v>
      </c>
      <c r="E67" s="92"/>
      <c r="F67" s="83">
        <v>4717.5106</v>
      </c>
      <c r="G67" s="83">
        <v>1361.36799</v>
      </c>
      <c r="H67" s="83">
        <v>2488.4865099999997</v>
      </c>
      <c r="I67" s="83">
        <v>3571.4486299999985</v>
      </c>
      <c r="J67" s="83">
        <v>4822.4230800000005</v>
      </c>
      <c r="K67" s="83">
        <v>1283.98928</v>
      </c>
      <c r="L67" s="92"/>
      <c r="M67" s="83">
        <v>1361.36799</v>
      </c>
      <c r="N67" s="83">
        <v>1127.1185199999998</v>
      </c>
      <c r="O67" s="83">
        <v>1082.9621199999988</v>
      </c>
      <c r="P67" s="83">
        <v>1250.974450000002</v>
      </c>
      <c r="Q67" s="83">
        <v>1283.98928</v>
      </c>
    </row>
    <row r="68" spans="1:17" s="60" customFormat="1" ht="14.25">
      <c r="A68" s="183"/>
      <c r="B68" s="183"/>
      <c r="C68" s="183"/>
      <c r="D68" s="16" t="s">
        <v>35</v>
      </c>
      <c r="E68" s="92"/>
      <c r="F68" s="83"/>
      <c r="G68" s="83"/>
      <c r="H68" s="83"/>
      <c r="I68" s="83"/>
      <c r="J68" s="83"/>
      <c r="K68" s="83"/>
      <c r="L68" s="92"/>
      <c r="M68" s="83"/>
      <c r="N68" s="83"/>
      <c r="O68" s="83"/>
      <c r="P68" s="83"/>
      <c r="Q68" s="83"/>
    </row>
    <row r="69" spans="1:17" s="60" customFormat="1" ht="14.25">
      <c r="A69" s="183"/>
      <c r="B69" s="183"/>
      <c r="C69" s="183"/>
      <c r="D69" s="13" t="s">
        <v>56</v>
      </c>
      <c r="E69" s="92"/>
      <c r="F69" s="94">
        <v>5011.14495</v>
      </c>
      <c r="G69" s="94">
        <v>1416.98171</v>
      </c>
      <c r="H69" s="94">
        <v>2602.00292</v>
      </c>
      <c r="I69" s="94">
        <v>3746.1156399999986</v>
      </c>
      <c r="J69" s="94">
        <v>5051.632170000001</v>
      </c>
      <c r="K69" s="94">
        <v>1407.80171</v>
      </c>
      <c r="L69" s="92"/>
      <c r="M69" s="94">
        <v>1416.98171</v>
      </c>
      <c r="N69" s="94">
        <v>1185.0212099999999</v>
      </c>
      <c r="O69" s="94">
        <v>1144.1127199999987</v>
      </c>
      <c r="P69" s="94">
        <v>1305.5165300000021</v>
      </c>
      <c r="Q69" s="94">
        <v>1407.80171</v>
      </c>
    </row>
    <row r="70" spans="1:17" s="60" customFormat="1" ht="14.25">
      <c r="A70" s="183"/>
      <c r="B70" s="183"/>
      <c r="C70" s="183"/>
      <c r="D70" s="17" t="s">
        <v>35</v>
      </c>
      <c r="E70" s="92"/>
      <c r="F70" s="95"/>
      <c r="G70" s="95"/>
      <c r="H70" s="95"/>
      <c r="I70" s="95"/>
      <c r="J70" s="95"/>
      <c r="K70" s="95"/>
      <c r="L70" s="92"/>
      <c r="M70" s="95"/>
      <c r="N70" s="95"/>
      <c r="O70" s="95"/>
      <c r="P70" s="95"/>
      <c r="Q70" s="95"/>
    </row>
    <row r="71" spans="1:17" s="60" customFormat="1" ht="14.25">
      <c r="A71" s="183"/>
      <c r="B71" s="183"/>
      <c r="C71" s="183"/>
      <c r="D71" s="13" t="s">
        <v>57</v>
      </c>
      <c r="E71" s="92"/>
      <c r="F71" s="94">
        <v>859.4864900000002</v>
      </c>
      <c r="G71" s="94">
        <v>261.15128000000004</v>
      </c>
      <c r="H71" s="94">
        <v>434.71941999999945</v>
      </c>
      <c r="I71" s="94">
        <v>626.7261299999991</v>
      </c>
      <c r="J71" s="94">
        <v>874.2433999999984</v>
      </c>
      <c r="K71" s="94">
        <v>222.56004000000024</v>
      </c>
      <c r="L71" s="92"/>
      <c r="M71" s="94">
        <v>261.15128000000004</v>
      </c>
      <c r="N71" s="94">
        <v>173.5681399999994</v>
      </c>
      <c r="O71" s="94">
        <v>192.00670999999966</v>
      </c>
      <c r="P71" s="94">
        <v>247.51726999999926</v>
      </c>
      <c r="Q71" s="94">
        <v>222.56004000000024</v>
      </c>
    </row>
    <row r="72" spans="1:17" s="60" customFormat="1" ht="14.25">
      <c r="A72" s="183"/>
      <c r="B72" s="183"/>
      <c r="C72" s="183"/>
      <c r="D72" s="14" t="s">
        <v>35</v>
      </c>
      <c r="E72" s="92"/>
      <c r="F72" s="54"/>
      <c r="G72" s="54"/>
      <c r="H72" s="54"/>
      <c r="I72" s="54"/>
      <c r="J72" s="54"/>
      <c r="K72" s="54"/>
      <c r="L72" s="92"/>
      <c r="M72" s="54"/>
      <c r="N72" s="54"/>
      <c r="O72" s="54"/>
      <c r="P72" s="54"/>
      <c r="Q72" s="54"/>
    </row>
    <row r="73" spans="1:17" s="60" customFormat="1" ht="14.25">
      <c r="A73" s="183"/>
      <c r="B73" s="183"/>
      <c r="C73" s="183"/>
      <c r="D73" s="11" t="s">
        <v>30</v>
      </c>
      <c r="E73" s="92"/>
      <c r="F73" s="96">
        <v>-32.02812999999996</v>
      </c>
      <c r="G73" s="96">
        <v>1.4934199999999997</v>
      </c>
      <c r="H73" s="96">
        <v>-2.2555600000000005</v>
      </c>
      <c r="I73" s="96">
        <v>-4.18068</v>
      </c>
      <c r="J73" s="96">
        <v>6.32648</v>
      </c>
      <c r="K73" s="96">
        <v>-1.49914</v>
      </c>
      <c r="L73" s="92"/>
      <c r="M73" s="96">
        <v>1.4934199999999997</v>
      </c>
      <c r="N73" s="96">
        <v>-3.7489800000000004</v>
      </c>
      <c r="O73" s="96">
        <v>-1.9251199999999993</v>
      </c>
      <c r="P73" s="96">
        <v>10.507159999999999</v>
      </c>
      <c r="Q73" s="96">
        <v>-1.49914</v>
      </c>
    </row>
    <row r="74" spans="1:17" s="60" customFormat="1" ht="14.25">
      <c r="A74" s="183"/>
      <c r="B74" s="183"/>
      <c r="C74" s="183"/>
      <c r="D74" s="11" t="s">
        <v>35</v>
      </c>
      <c r="E74" s="92"/>
      <c r="F74" s="97"/>
      <c r="G74" s="97"/>
      <c r="H74" s="97"/>
      <c r="I74" s="97"/>
      <c r="J74" s="97"/>
      <c r="K74" s="97"/>
      <c r="L74" s="92"/>
      <c r="M74" s="97"/>
      <c r="N74" s="97"/>
      <c r="O74" s="97"/>
      <c r="P74" s="97"/>
      <c r="Q74" s="97"/>
    </row>
    <row r="75" spans="1:17" s="60" customFormat="1" ht="14.25">
      <c r="A75" s="183"/>
      <c r="B75" s="183"/>
      <c r="C75" s="183"/>
      <c r="D75" s="13" t="s">
        <v>58</v>
      </c>
      <c r="E75" s="92"/>
      <c r="F75" s="94">
        <v>827.4583600000002</v>
      </c>
      <c r="G75" s="94">
        <v>262.64470000000006</v>
      </c>
      <c r="H75" s="94">
        <v>432.46385999999944</v>
      </c>
      <c r="I75" s="94">
        <v>622.545449999999</v>
      </c>
      <c r="J75" s="94">
        <v>880.5698799999984</v>
      </c>
      <c r="K75" s="94">
        <v>221.06090000000023</v>
      </c>
      <c r="L75" s="92"/>
      <c r="M75" s="94">
        <v>262.64470000000006</v>
      </c>
      <c r="N75" s="94">
        <v>169.81915999999939</v>
      </c>
      <c r="O75" s="94">
        <v>190.0815899999996</v>
      </c>
      <c r="P75" s="94">
        <v>258.02442999999937</v>
      </c>
      <c r="Q75" s="94">
        <v>221.06090000000023</v>
      </c>
    </row>
    <row r="76" spans="1:17" s="60" customFormat="1" ht="14.25">
      <c r="A76" s="183"/>
      <c r="B76" s="183"/>
      <c r="C76" s="183"/>
      <c r="D76" s="18" t="s">
        <v>35</v>
      </c>
      <c r="E76" s="92"/>
      <c r="F76" s="55"/>
      <c r="G76" s="55"/>
      <c r="H76" s="55"/>
      <c r="I76" s="55"/>
      <c r="J76" s="55"/>
      <c r="K76" s="55"/>
      <c r="L76" s="92"/>
      <c r="M76" s="55"/>
      <c r="N76" s="55"/>
      <c r="O76" s="55"/>
      <c r="P76" s="55"/>
      <c r="Q76" s="55"/>
    </row>
    <row r="77" spans="1:17" s="60" customFormat="1" ht="14.25">
      <c r="A77" s="183"/>
      <c r="B77" s="183"/>
      <c r="C77" s="183"/>
      <c r="D77" s="11" t="s">
        <v>32</v>
      </c>
      <c r="E77" s="92"/>
      <c r="F77" s="96">
        <v>210.37742</v>
      </c>
      <c r="G77" s="96">
        <v>72.29016</v>
      </c>
      <c r="H77" s="96">
        <v>127.62863</v>
      </c>
      <c r="I77" s="96">
        <v>182.79067</v>
      </c>
      <c r="J77" s="96">
        <v>240.418</v>
      </c>
      <c r="K77" s="96">
        <v>65.68421000000001</v>
      </c>
      <c r="L77" s="92"/>
      <c r="M77" s="96">
        <v>72.29016</v>
      </c>
      <c r="N77" s="96">
        <v>55.33847</v>
      </c>
      <c r="O77" s="96">
        <v>55.162040000000005</v>
      </c>
      <c r="P77" s="96">
        <v>57.62733</v>
      </c>
      <c r="Q77" s="96">
        <v>65.68421000000001</v>
      </c>
    </row>
    <row r="78" spans="1:17" s="60" customFormat="1" ht="14.25">
      <c r="A78" s="183"/>
      <c r="B78" s="183"/>
      <c r="C78" s="183"/>
      <c r="D78" s="19" t="s">
        <v>35</v>
      </c>
      <c r="E78" s="92"/>
      <c r="F78" s="97"/>
      <c r="G78" s="97"/>
      <c r="H78" s="97"/>
      <c r="I78" s="97"/>
      <c r="J78" s="97"/>
      <c r="K78" s="97"/>
      <c r="L78" s="92"/>
      <c r="M78" s="97"/>
      <c r="N78" s="97"/>
      <c r="O78" s="97"/>
      <c r="P78" s="97"/>
      <c r="Q78" s="97"/>
    </row>
    <row r="79" spans="1:17" s="60" customFormat="1" ht="14.25">
      <c r="A79" s="183"/>
      <c r="B79" s="183"/>
      <c r="C79" s="183"/>
      <c r="D79" s="13" t="s">
        <v>59</v>
      </c>
      <c r="E79" s="92"/>
      <c r="F79" s="55">
        <v>617.0809400000002</v>
      </c>
      <c r="G79" s="55">
        <v>190.35454000000004</v>
      </c>
      <c r="H79" s="55">
        <v>304.83522999999946</v>
      </c>
      <c r="I79" s="55">
        <v>439.7547799999991</v>
      </c>
      <c r="J79" s="55">
        <v>640.1518799999984</v>
      </c>
      <c r="K79" s="55">
        <v>155.37669000000022</v>
      </c>
      <c r="L79" s="92"/>
      <c r="M79" s="55">
        <v>190.35454000000004</v>
      </c>
      <c r="N79" s="55">
        <v>114.48068999999941</v>
      </c>
      <c r="O79" s="55">
        <v>134.91954999999962</v>
      </c>
      <c r="P79" s="55">
        <v>200.39709999999934</v>
      </c>
      <c r="Q79" s="55">
        <v>155.37669000000022</v>
      </c>
    </row>
    <row r="80" spans="4:34" ht="14.25">
      <c r="D80" s="60"/>
      <c r="E80" s="60"/>
      <c r="F80" s="98"/>
      <c r="G80" s="98"/>
      <c r="H80" s="98"/>
      <c r="I80" s="98"/>
      <c r="J80" s="98"/>
      <c r="K80" s="98"/>
      <c r="M80" s="98"/>
      <c r="N80" s="98"/>
      <c r="O80" s="98"/>
      <c r="P80" s="98"/>
      <c r="Q80" s="98"/>
      <c r="R80" s="60"/>
      <c r="S80" s="60"/>
      <c r="T80" s="60"/>
      <c r="U80" s="60"/>
      <c r="V80" s="60"/>
      <c r="W80" s="60"/>
      <c r="X80" s="60"/>
      <c r="Y80" s="60"/>
      <c r="Z80" s="60"/>
      <c r="AA80" s="60"/>
      <c r="AB80" s="60"/>
      <c r="AC80" s="60"/>
      <c r="AD80" s="60"/>
      <c r="AE80" s="60"/>
      <c r="AF80" s="60"/>
      <c r="AG80" s="60"/>
      <c r="AH80" s="60"/>
    </row>
    <row r="81" spans="4:34" ht="14.25">
      <c r="D81" s="60"/>
      <c r="E81" s="60"/>
      <c r="F81" s="60"/>
      <c r="G81" s="60"/>
      <c r="H81" s="60"/>
      <c r="I81" s="60"/>
      <c r="J81" s="60"/>
      <c r="K81" s="60"/>
      <c r="M81" s="60"/>
      <c r="N81" s="60"/>
      <c r="O81" s="60"/>
      <c r="P81" s="60"/>
      <c r="Q81" s="60"/>
      <c r="R81" s="60"/>
      <c r="S81" s="60"/>
      <c r="T81" s="60"/>
      <c r="U81" s="60"/>
      <c r="V81" s="60"/>
      <c r="W81" s="60"/>
      <c r="X81" s="60"/>
      <c r="Y81" s="60"/>
      <c r="Z81" s="60"/>
      <c r="AA81" s="60"/>
      <c r="AB81" s="60"/>
      <c r="AC81" s="60"/>
      <c r="AD81" s="60"/>
      <c r="AE81" s="60"/>
      <c r="AF81" s="60"/>
      <c r="AG81" s="60"/>
      <c r="AH81" s="60"/>
    </row>
    <row r="82" spans="4:34" ht="15.75">
      <c r="D82" s="78" t="s">
        <v>102</v>
      </c>
      <c r="E82" s="64"/>
      <c r="F82" s="46"/>
      <c r="G82" s="46"/>
      <c r="H82" s="46"/>
      <c r="I82" s="46"/>
      <c r="J82" s="46"/>
      <c r="K82" s="46"/>
      <c r="M82" s="46"/>
      <c r="N82" s="46"/>
      <c r="O82" s="46"/>
      <c r="P82" s="46"/>
      <c r="Q82" s="46"/>
      <c r="R82" s="60"/>
      <c r="S82" s="60"/>
      <c r="T82" s="60"/>
      <c r="U82" s="60"/>
      <c r="V82" s="60"/>
      <c r="W82" s="60"/>
      <c r="X82" s="60"/>
      <c r="Y82" s="60"/>
      <c r="Z82" s="60"/>
      <c r="AA82" s="60"/>
      <c r="AB82" s="60"/>
      <c r="AC82" s="60"/>
      <c r="AD82" s="60"/>
      <c r="AE82" s="60"/>
      <c r="AF82" s="60"/>
      <c r="AG82" s="60"/>
      <c r="AH82" s="60"/>
    </row>
    <row r="83" spans="4:34" ht="15" thickBot="1">
      <c r="D83" s="79" t="s">
        <v>69</v>
      </c>
      <c r="E83" s="64"/>
      <c r="F83" s="79"/>
      <c r="G83" s="79"/>
      <c r="H83" s="79"/>
      <c r="I83" s="79"/>
      <c r="J83" s="79"/>
      <c r="K83" s="79"/>
      <c r="M83" s="79"/>
      <c r="N83" s="79"/>
      <c r="O83" s="79"/>
      <c r="P83" s="79"/>
      <c r="Q83" s="79"/>
      <c r="R83" s="60"/>
      <c r="S83" s="60"/>
      <c r="T83" s="60"/>
      <c r="U83" s="60"/>
      <c r="V83" s="60"/>
      <c r="W83" s="60"/>
      <c r="X83" s="60"/>
      <c r="Y83" s="60"/>
      <c r="Z83" s="60"/>
      <c r="AA83" s="60"/>
      <c r="AB83" s="60"/>
      <c r="AC83" s="60"/>
      <c r="AD83" s="60"/>
      <c r="AE83" s="60"/>
      <c r="AF83" s="60"/>
      <c r="AG83" s="60"/>
      <c r="AH83" s="60"/>
    </row>
    <row r="84" spans="4:34" ht="15" thickTop="1">
      <c r="D84" s="60"/>
      <c r="F84" s="183"/>
      <c r="G84" s="183"/>
      <c r="H84" s="183"/>
      <c r="I84" s="183"/>
      <c r="J84" s="183"/>
      <c r="K84" s="183"/>
      <c r="M84" s="183"/>
      <c r="N84" s="183"/>
      <c r="O84" s="183"/>
      <c r="P84" s="183"/>
      <c r="Q84" s="183"/>
      <c r="R84" s="60"/>
      <c r="S84" s="60"/>
      <c r="T84" s="60"/>
      <c r="U84" s="60"/>
      <c r="V84" s="60"/>
      <c r="W84" s="60"/>
      <c r="X84" s="60"/>
      <c r="Y84" s="60"/>
      <c r="Z84" s="60"/>
      <c r="AA84" s="60"/>
      <c r="AB84" s="60"/>
      <c r="AC84" s="60"/>
      <c r="AD84" s="60"/>
      <c r="AE84" s="60"/>
      <c r="AF84" s="60"/>
      <c r="AG84" s="60"/>
      <c r="AH84" s="60"/>
    </row>
    <row r="85" spans="4:34" ht="14.25">
      <c r="D85" s="88" t="s">
        <v>103</v>
      </c>
      <c r="F85" s="99">
        <v>0</v>
      </c>
      <c r="G85" s="99">
        <v>0</v>
      </c>
      <c r="H85" s="99">
        <v>0</v>
      </c>
      <c r="I85" s="99">
        <v>0</v>
      </c>
      <c r="J85" s="99">
        <v>1</v>
      </c>
      <c r="K85" s="99">
        <v>1</v>
      </c>
      <c r="M85" s="57"/>
      <c r="N85" s="57"/>
      <c r="O85" s="57"/>
      <c r="P85" s="57"/>
      <c r="Q85" s="57"/>
      <c r="R85" s="60"/>
      <c r="S85" s="60"/>
      <c r="T85" s="60"/>
      <c r="U85" s="60"/>
      <c r="V85" s="60"/>
      <c r="W85" s="60"/>
      <c r="X85" s="60"/>
      <c r="Y85" s="60"/>
      <c r="Z85" s="60"/>
      <c r="AA85" s="60"/>
      <c r="AB85" s="60"/>
      <c r="AC85" s="60"/>
      <c r="AD85" s="60"/>
      <c r="AE85" s="60"/>
      <c r="AF85" s="60"/>
      <c r="AG85" s="60"/>
      <c r="AH85" s="60"/>
    </row>
    <row r="86" spans="4:34" ht="14.25">
      <c r="D86" s="88" t="s">
        <v>104</v>
      </c>
      <c r="F86" s="99">
        <v>0</v>
      </c>
      <c r="G86" s="99">
        <v>0</v>
      </c>
      <c r="H86" s="99">
        <v>0</v>
      </c>
      <c r="I86" s="99">
        <v>0</v>
      </c>
      <c r="J86" s="99">
        <v>0</v>
      </c>
      <c r="K86" s="99">
        <v>0</v>
      </c>
      <c r="M86" s="57"/>
      <c r="N86" s="57"/>
      <c r="O86" s="57"/>
      <c r="P86" s="57"/>
      <c r="Q86" s="57"/>
      <c r="R86" s="60"/>
      <c r="S86" s="60"/>
      <c r="T86" s="60"/>
      <c r="U86" s="60"/>
      <c r="V86" s="60"/>
      <c r="W86" s="60"/>
      <c r="X86" s="60"/>
      <c r="Y86" s="60"/>
      <c r="Z86" s="60"/>
      <c r="AA86" s="60"/>
      <c r="AB86" s="60"/>
      <c r="AC86" s="60"/>
      <c r="AD86" s="60"/>
      <c r="AE86" s="60"/>
      <c r="AF86" s="60"/>
      <c r="AG86" s="60"/>
      <c r="AH86" s="60"/>
    </row>
    <row r="87" spans="4:34" ht="14.25">
      <c r="D87" s="88" t="s">
        <v>105</v>
      </c>
      <c r="F87" s="99">
        <v>0</v>
      </c>
      <c r="G87" s="99">
        <v>0</v>
      </c>
      <c r="H87" s="99">
        <v>0</v>
      </c>
      <c r="I87" s="99">
        <v>0</v>
      </c>
      <c r="J87" s="99">
        <v>0</v>
      </c>
      <c r="K87" s="99">
        <v>2</v>
      </c>
      <c r="M87" s="57"/>
      <c r="N87" s="57"/>
      <c r="O87" s="57"/>
      <c r="P87" s="57"/>
      <c r="Q87" s="57"/>
      <c r="R87" s="60"/>
      <c r="S87" s="60"/>
      <c r="T87" s="60"/>
      <c r="U87" s="60"/>
      <c r="V87" s="60"/>
      <c r="W87" s="60"/>
      <c r="X87" s="60"/>
      <c r="Y87" s="60"/>
      <c r="Z87" s="60"/>
      <c r="AA87" s="60"/>
      <c r="AB87" s="60"/>
      <c r="AC87" s="60"/>
      <c r="AD87" s="60"/>
      <c r="AE87" s="60"/>
      <c r="AF87" s="60"/>
      <c r="AG87" s="60"/>
      <c r="AH87" s="60"/>
    </row>
    <row r="88" spans="4:34" ht="14.25">
      <c r="D88" s="88" t="s">
        <v>106</v>
      </c>
      <c r="F88" s="100"/>
      <c r="G88" s="100">
        <v>1</v>
      </c>
      <c r="H88" s="100">
        <v>1</v>
      </c>
      <c r="I88" s="100">
        <v>1</v>
      </c>
      <c r="J88" s="99">
        <v>1</v>
      </c>
      <c r="K88" s="99">
        <v>0</v>
      </c>
      <c r="M88" s="57"/>
      <c r="N88" s="57"/>
      <c r="O88" s="57"/>
      <c r="P88" s="57"/>
      <c r="Q88" s="57"/>
      <c r="R88" s="60"/>
      <c r="S88" s="60"/>
      <c r="T88" s="60"/>
      <c r="U88" s="60"/>
      <c r="V88" s="60"/>
      <c r="W88" s="60"/>
      <c r="X88" s="60"/>
      <c r="Y88" s="60"/>
      <c r="Z88" s="60"/>
      <c r="AA88" s="60"/>
      <c r="AB88" s="60"/>
      <c r="AC88" s="60"/>
      <c r="AD88" s="60"/>
      <c r="AE88" s="60"/>
      <c r="AF88" s="60"/>
      <c r="AG88" s="60"/>
      <c r="AH88" s="60"/>
    </row>
    <row r="89" spans="4:34" ht="14.25">
      <c r="D89" s="88" t="s">
        <v>232</v>
      </c>
      <c r="F89" s="100">
        <v>214</v>
      </c>
      <c r="G89" s="100">
        <v>216</v>
      </c>
      <c r="H89" s="100">
        <v>207</v>
      </c>
      <c r="I89" s="100">
        <v>208</v>
      </c>
      <c r="J89" s="99">
        <v>221</v>
      </c>
      <c r="K89" s="99">
        <v>213</v>
      </c>
      <c r="M89" s="57"/>
      <c r="N89" s="57"/>
      <c r="O89" s="57"/>
      <c r="P89" s="57"/>
      <c r="Q89" s="57"/>
      <c r="R89" s="60"/>
      <c r="S89" s="60"/>
      <c r="T89" s="60"/>
      <c r="U89" s="60"/>
      <c r="V89" s="60"/>
      <c r="W89" s="60"/>
      <c r="X89" s="60"/>
      <c r="Y89" s="60"/>
      <c r="Z89" s="60"/>
      <c r="AA89" s="60"/>
      <c r="AB89" s="60"/>
      <c r="AC89" s="60"/>
      <c r="AD89" s="60"/>
      <c r="AE89" s="60"/>
      <c r="AF89" s="60"/>
      <c r="AG89" s="60"/>
      <c r="AH89" s="60"/>
    </row>
    <row r="90" spans="4:34" ht="14.25">
      <c r="D90" s="88" t="s">
        <v>108</v>
      </c>
      <c r="F90" s="100">
        <v>51575</v>
      </c>
      <c r="G90" s="100">
        <v>53703</v>
      </c>
      <c r="H90" s="100">
        <v>56561</v>
      </c>
      <c r="I90" s="100">
        <v>61882</v>
      </c>
      <c r="J90" s="99">
        <v>58284</v>
      </c>
      <c r="K90" s="99">
        <v>57346</v>
      </c>
      <c r="M90" s="57"/>
      <c r="N90" s="57"/>
      <c r="O90" s="57"/>
      <c r="P90" s="57"/>
      <c r="Q90" s="57"/>
      <c r="R90" s="60"/>
      <c r="S90" s="60"/>
      <c r="T90" s="60"/>
      <c r="U90" s="60"/>
      <c r="V90" s="60"/>
      <c r="W90" s="60"/>
      <c r="X90" s="60"/>
      <c r="Y90" s="60"/>
      <c r="Z90" s="60"/>
      <c r="AA90" s="60"/>
      <c r="AB90" s="60"/>
      <c r="AC90" s="60"/>
      <c r="AD90" s="60"/>
      <c r="AE90" s="60"/>
      <c r="AF90" s="60"/>
      <c r="AG90" s="60"/>
      <c r="AH90" s="60"/>
    </row>
    <row r="91" spans="4:34" ht="14.25">
      <c r="D91" s="88" t="s">
        <v>109</v>
      </c>
      <c r="F91" s="100">
        <v>0</v>
      </c>
      <c r="G91" s="100">
        <v>0</v>
      </c>
      <c r="H91" s="100">
        <v>0</v>
      </c>
      <c r="I91" s="100">
        <v>0</v>
      </c>
      <c r="J91" s="99">
        <v>0</v>
      </c>
      <c r="K91" s="99">
        <v>0</v>
      </c>
      <c r="M91" s="57"/>
      <c r="N91" s="57"/>
      <c r="O91" s="57"/>
      <c r="P91" s="57"/>
      <c r="Q91" s="57"/>
      <c r="R91" s="60"/>
      <c r="S91" s="60"/>
      <c r="T91" s="60"/>
      <c r="U91" s="60"/>
      <c r="V91" s="60"/>
      <c r="W91" s="60"/>
      <c r="X91" s="60"/>
      <c r="Y91" s="60"/>
      <c r="Z91" s="60"/>
      <c r="AA91" s="60"/>
      <c r="AB91" s="60"/>
      <c r="AC91" s="60"/>
      <c r="AD91" s="60"/>
      <c r="AE91" s="60"/>
      <c r="AF91" s="60"/>
      <c r="AG91" s="60"/>
      <c r="AH91" s="60"/>
    </row>
    <row r="92" spans="4:34" ht="14.25">
      <c r="D92" s="88" t="s">
        <v>110</v>
      </c>
      <c r="F92" s="100">
        <v>507</v>
      </c>
      <c r="G92" s="100">
        <v>701</v>
      </c>
      <c r="H92" s="100">
        <v>596</v>
      </c>
      <c r="I92" s="100">
        <v>296</v>
      </c>
      <c r="J92" s="99">
        <v>313</v>
      </c>
      <c r="K92" s="99">
        <v>584</v>
      </c>
      <c r="M92" s="57"/>
      <c r="N92" s="57"/>
      <c r="O92" s="57"/>
      <c r="P92" s="57"/>
      <c r="Q92" s="57"/>
      <c r="R92" s="60"/>
      <c r="S92" s="60"/>
      <c r="T92" s="60"/>
      <c r="U92" s="60"/>
      <c r="V92" s="60"/>
      <c r="W92" s="60"/>
      <c r="X92" s="60"/>
      <c r="Y92" s="60"/>
      <c r="Z92" s="60"/>
      <c r="AA92" s="60"/>
      <c r="AB92" s="60"/>
      <c r="AC92" s="60"/>
      <c r="AD92" s="60"/>
      <c r="AE92" s="60"/>
      <c r="AF92" s="60"/>
      <c r="AG92" s="60"/>
      <c r="AH92" s="60"/>
    </row>
    <row r="93" spans="4:34" ht="14.25">
      <c r="D93" s="88" t="s">
        <v>111</v>
      </c>
      <c r="F93" s="100">
        <v>1199</v>
      </c>
      <c r="G93" s="100">
        <v>1163</v>
      </c>
      <c r="H93" s="100">
        <v>1137</v>
      </c>
      <c r="I93" s="100">
        <v>1113</v>
      </c>
      <c r="J93" s="99">
        <v>1356</v>
      </c>
      <c r="K93" s="99">
        <v>1324</v>
      </c>
      <c r="M93" s="57"/>
      <c r="N93" s="57"/>
      <c r="O93" s="57"/>
      <c r="P93" s="57"/>
      <c r="Q93" s="57"/>
      <c r="R93" s="60"/>
      <c r="S93" s="60"/>
      <c r="T93" s="60"/>
      <c r="U93" s="60"/>
      <c r="V93" s="60"/>
      <c r="W93" s="60"/>
      <c r="X93" s="60"/>
      <c r="Y93" s="60"/>
      <c r="Z93" s="60"/>
      <c r="AA93" s="60"/>
      <c r="AB93" s="60"/>
      <c r="AC93" s="60"/>
      <c r="AD93" s="60"/>
      <c r="AE93" s="60"/>
      <c r="AF93" s="60"/>
      <c r="AG93" s="60"/>
      <c r="AH93" s="60"/>
    </row>
    <row r="94" spans="4:34" ht="14.25">
      <c r="D94" s="88" t="s">
        <v>112</v>
      </c>
      <c r="F94" s="100">
        <v>0</v>
      </c>
      <c r="G94" s="100">
        <v>0</v>
      </c>
      <c r="H94" s="100">
        <v>0</v>
      </c>
      <c r="I94" s="100">
        <v>0</v>
      </c>
      <c r="J94" s="99">
        <v>0</v>
      </c>
      <c r="K94" s="99">
        <v>0</v>
      </c>
      <c r="M94" s="57"/>
      <c r="N94" s="57"/>
      <c r="O94" s="57"/>
      <c r="P94" s="57"/>
      <c r="Q94" s="57"/>
      <c r="R94" s="60"/>
      <c r="S94" s="60"/>
      <c r="T94" s="60"/>
      <c r="U94" s="60"/>
      <c r="V94" s="60"/>
      <c r="W94" s="60"/>
      <c r="X94" s="60"/>
      <c r="Y94" s="60"/>
      <c r="Z94" s="60"/>
      <c r="AA94" s="60"/>
      <c r="AB94" s="60"/>
      <c r="AC94" s="60"/>
      <c r="AD94" s="60"/>
      <c r="AE94" s="60"/>
      <c r="AF94" s="60"/>
      <c r="AG94" s="60"/>
      <c r="AH94" s="60"/>
    </row>
    <row r="95" spans="4:34" ht="14.25">
      <c r="D95" s="20" t="s">
        <v>113</v>
      </c>
      <c r="F95" s="101">
        <v>53495</v>
      </c>
      <c r="G95" s="101">
        <v>55784</v>
      </c>
      <c r="H95" s="101">
        <v>58502</v>
      </c>
      <c r="I95" s="101">
        <v>63500</v>
      </c>
      <c r="J95" s="101">
        <v>60176</v>
      </c>
      <c r="K95" s="101">
        <v>59470</v>
      </c>
      <c r="M95" s="57"/>
      <c r="N95" s="57"/>
      <c r="O95" s="57"/>
      <c r="P95" s="57"/>
      <c r="Q95" s="57"/>
      <c r="R95" s="60"/>
      <c r="S95" s="60"/>
      <c r="T95" s="60"/>
      <c r="U95" s="60"/>
      <c r="V95" s="60"/>
      <c r="W95" s="60"/>
      <c r="X95" s="60"/>
      <c r="Y95" s="60"/>
      <c r="Z95" s="60"/>
      <c r="AA95" s="60"/>
      <c r="AB95" s="60"/>
      <c r="AC95" s="60"/>
      <c r="AD95" s="60"/>
      <c r="AE95" s="60"/>
      <c r="AF95" s="60"/>
      <c r="AG95" s="60"/>
      <c r="AH95" s="60"/>
    </row>
    <row r="96" spans="4:34" ht="14.25">
      <c r="D96" s="88"/>
      <c r="F96" s="100"/>
      <c r="G96" s="100"/>
      <c r="H96" s="100"/>
      <c r="I96" s="100"/>
      <c r="J96" s="100"/>
      <c r="K96" s="100"/>
      <c r="M96" s="57"/>
      <c r="N96" s="57"/>
      <c r="O96" s="57"/>
      <c r="P96" s="57"/>
      <c r="Q96" s="57"/>
      <c r="R96" s="60"/>
      <c r="S96" s="60"/>
      <c r="T96" s="60"/>
      <c r="U96" s="60"/>
      <c r="V96" s="60"/>
      <c r="W96" s="60"/>
      <c r="X96" s="60"/>
      <c r="Y96" s="60"/>
      <c r="Z96" s="60"/>
      <c r="AA96" s="60"/>
      <c r="AB96" s="60"/>
      <c r="AC96" s="60"/>
      <c r="AD96" s="60"/>
      <c r="AE96" s="60"/>
      <c r="AF96" s="60"/>
      <c r="AG96" s="60"/>
      <c r="AH96" s="60"/>
    </row>
    <row r="97" spans="4:34" ht="14.25">
      <c r="D97" s="88" t="s">
        <v>114</v>
      </c>
      <c r="F97" s="100">
        <v>0</v>
      </c>
      <c r="G97" s="100">
        <v>0</v>
      </c>
      <c r="H97" s="100">
        <v>0</v>
      </c>
      <c r="I97" s="100">
        <v>0</v>
      </c>
      <c r="J97" s="100">
        <v>0</v>
      </c>
      <c r="K97" s="100">
        <v>0</v>
      </c>
      <c r="M97" s="57"/>
      <c r="N97" s="57"/>
      <c r="O97" s="57"/>
      <c r="P97" s="57"/>
      <c r="Q97" s="57"/>
      <c r="R97" s="60"/>
      <c r="S97" s="60"/>
      <c r="T97" s="60"/>
      <c r="U97" s="60"/>
      <c r="V97" s="60"/>
      <c r="W97" s="60"/>
      <c r="X97" s="60"/>
      <c r="Y97" s="60"/>
      <c r="Z97" s="60"/>
      <c r="AA97" s="60"/>
      <c r="AB97" s="60"/>
      <c r="AC97" s="60"/>
      <c r="AD97" s="60"/>
      <c r="AE97" s="60"/>
      <c r="AF97" s="60"/>
      <c r="AG97" s="60"/>
      <c r="AH97" s="60"/>
    </row>
    <row r="98" spans="4:34" ht="14.25">
      <c r="D98" s="88" t="s">
        <v>115</v>
      </c>
      <c r="F98" s="100">
        <v>887</v>
      </c>
      <c r="G98" s="100">
        <v>1438</v>
      </c>
      <c r="H98" s="100">
        <v>1010</v>
      </c>
      <c r="I98" s="100">
        <v>1007</v>
      </c>
      <c r="J98" s="100">
        <v>855</v>
      </c>
      <c r="K98" s="100">
        <v>1307</v>
      </c>
      <c r="M98" s="57"/>
      <c r="N98" s="57"/>
      <c r="O98" s="57"/>
      <c r="P98" s="57"/>
      <c r="Q98" s="57"/>
      <c r="R98" s="60"/>
      <c r="S98" s="60"/>
      <c r="T98" s="60"/>
      <c r="U98" s="60"/>
      <c r="V98" s="60"/>
      <c r="W98" s="60"/>
      <c r="X98" s="60"/>
      <c r="Y98" s="60"/>
      <c r="Z98" s="60"/>
      <c r="AA98" s="60"/>
      <c r="AB98" s="60"/>
      <c r="AC98" s="60"/>
      <c r="AD98" s="60"/>
      <c r="AE98" s="60"/>
      <c r="AF98" s="60"/>
      <c r="AG98" s="60"/>
      <c r="AH98" s="60"/>
    </row>
    <row r="99" spans="4:34" ht="14.25">
      <c r="D99" s="88" t="s">
        <v>116</v>
      </c>
      <c r="F99" s="100">
        <v>1</v>
      </c>
      <c r="G99" s="100">
        <v>3</v>
      </c>
      <c r="H99" s="100">
        <v>3</v>
      </c>
      <c r="I99" s="100">
        <v>1</v>
      </c>
      <c r="J99" s="100">
        <v>1</v>
      </c>
      <c r="K99" s="100">
        <v>2</v>
      </c>
      <c r="M99" s="57"/>
      <c r="N99" s="57"/>
      <c r="O99" s="57"/>
      <c r="P99" s="57"/>
      <c r="Q99" s="57"/>
      <c r="R99" s="60"/>
      <c r="S99" s="60"/>
      <c r="T99" s="60"/>
      <c r="U99" s="60"/>
      <c r="V99" s="60"/>
      <c r="W99" s="60"/>
      <c r="X99" s="60"/>
      <c r="Y99" s="60"/>
      <c r="Z99" s="60"/>
      <c r="AA99" s="60"/>
      <c r="AB99" s="60"/>
      <c r="AC99" s="60"/>
      <c r="AD99" s="60"/>
      <c r="AE99" s="60"/>
      <c r="AF99" s="60"/>
      <c r="AG99" s="60"/>
      <c r="AH99" s="60"/>
    </row>
    <row r="100" spans="4:34" ht="14.25">
      <c r="D100" s="88" t="s">
        <v>111</v>
      </c>
      <c r="F100" s="100">
        <v>712</v>
      </c>
      <c r="G100" s="100">
        <v>420</v>
      </c>
      <c r="H100" s="100">
        <v>471</v>
      </c>
      <c r="I100" s="100">
        <v>696</v>
      </c>
      <c r="J100" s="100">
        <v>632</v>
      </c>
      <c r="K100" s="100">
        <v>1012</v>
      </c>
      <c r="M100" s="57"/>
      <c r="N100" s="57"/>
      <c r="O100" s="57"/>
      <c r="P100" s="57"/>
      <c r="Q100" s="57"/>
      <c r="R100" s="60"/>
      <c r="S100" s="60"/>
      <c r="T100" s="60"/>
      <c r="U100" s="60"/>
      <c r="V100" s="60"/>
      <c r="W100" s="60"/>
      <c r="X100" s="60"/>
      <c r="Y100" s="60"/>
      <c r="Z100" s="60"/>
      <c r="AA100" s="60"/>
      <c r="AB100" s="60"/>
      <c r="AC100" s="60"/>
      <c r="AD100" s="60"/>
      <c r="AE100" s="60"/>
      <c r="AF100" s="60"/>
      <c r="AG100" s="60"/>
      <c r="AH100" s="60"/>
    </row>
    <row r="101" spans="4:34" ht="14.25">
      <c r="D101" s="88" t="s">
        <v>108</v>
      </c>
      <c r="F101" s="100">
        <v>13003</v>
      </c>
      <c r="G101" s="100">
        <v>18366</v>
      </c>
      <c r="H101" s="100">
        <v>21155</v>
      </c>
      <c r="I101" s="100">
        <v>21884</v>
      </c>
      <c r="J101" s="100">
        <v>18794</v>
      </c>
      <c r="K101" s="100">
        <v>27638</v>
      </c>
      <c r="M101" s="57"/>
      <c r="N101" s="57"/>
      <c r="O101" s="57"/>
      <c r="P101" s="57"/>
      <c r="Q101" s="57"/>
      <c r="R101" s="60"/>
      <c r="S101" s="60"/>
      <c r="T101" s="60"/>
      <c r="U101" s="60"/>
      <c r="V101" s="60"/>
      <c r="W101" s="60"/>
      <c r="X101" s="60"/>
      <c r="Y101" s="60"/>
      <c r="Z101" s="60"/>
      <c r="AA101" s="60"/>
      <c r="AB101" s="60"/>
      <c r="AC101" s="60"/>
      <c r="AD101" s="60"/>
      <c r="AE101" s="60"/>
      <c r="AF101" s="60"/>
      <c r="AG101" s="60"/>
      <c r="AH101" s="60"/>
    </row>
    <row r="102" spans="4:34" ht="14.25">
      <c r="D102" s="88" t="s">
        <v>117</v>
      </c>
      <c r="F102" s="100">
        <v>3318</v>
      </c>
      <c r="G102" s="100">
        <v>3438</v>
      </c>
      <c r="H102" s="100">
        <v>3606</v>
      </c>
      <c r="I102" s="100">
        <v>3703</v>
      </c>
      <c r="J102" s="100">
        <v>4303</v>
      </c>
      <c r="K102" s="100">
        <v>4622</v>
      </c>
      <c r="M102" s="57"/>
      <c r="N102" s="57"/>
      <c r="O102" s="57"/>
      <c r="P102" s="57"/>
      <c r="Q102" s="57"/>
      <c r="R102" s="60"/>
      <c r="S102" s="60"/>
      <c r="T102" s="60"/>
      <c r="U102" s="60"/>
      <c r="V102" s="60"/>
      <c r="W102" s="60"/>
      <c r="X102" s="60"/>
      <c r="Y102" s="60"/>
      <c r="Z102" s="60"/>
      <c r="AA102" s="60"/>
      <c r="AB102" s="60"/>
      <c r="AC102" s="60"/>
      <c r="AD102" s="60"/>
      <c r="AE102" s="60"/>
      <c r="AF102" s="60"/>
      <c r="AG102" s="60"/>
      <c r="AH102" s="60"/>
    </row>
    <row r="103" spans="4:34" ht="14.25">
      <c r="D103" s="88" t="s">
        <v>118</v>
      </c>
      <c r="F103" s="100">
        <v>1323</v>
      </c>
      <c r="G103" s="100">
        <v>173</v>
      </c>
      <c r="H103" s="100">
        <v>84</v>
      </c>
      <c r="I103" s="100">
        <v>334</v>
      </c>
      <c r="J103" s="100">
        <v>518</v>
      </c>
      <c r="K103" s="100">
        <v>1789</v>
      </c>
      <c r="M103" s="57"/>
      <c r="N103" s="57"/>
      <c r="O103" s="57"/>
      <c r="P103" s="57"/>
      <c r="Q103" s="57"/>
      <c r="R103" s="60"/>
      <c r="S103" s="60"/>
      <c r="T103" s="60"/>
      <c r="U103" s="60"/>
      <c r="V103" s="60"/>
      <c r="W103" s="60"/>
      <c r="X103" s="60"/>
      <c r="Y103" s="60"/>
      <c r="Z103" s="60"/>
      <c r="AA103" s="60"/>
      <c r="AB103" s="60"/>
      <c r="AC103" s="60"/>
      <c r="AD103" s="60"/>
      <c r="AE103" s="60"/>
      <c r="AF103" s="60"/>
      <c r="AG103" s="60"/>
      <c r="AH103" s="60"/>
    </row>
    <row r="104" spans="4:34" ht="15">
      <c r="D104" s="20" t="s">
        <v>119</v>
      </c>
      <c r="E104" s="102"/>
      <c r="F104" s="101">
        <v>19244</v>
      </c>
      <c r="G104" s="101">
        <v>23838</v>
      </c>
      <c r="H104" s="101">
        <v>26329</v>
      </c>
      <c r="I104" s="101">
        <v>27625</v>
      </c>
      <c r="J104" s="101">
        <v>25103</v>
      </c>
      <c r="K104" s="101">
        <v>36370</v>
      </c>
      <c r="L104" s="103"/>
      <c r="M104" s="57"/>
      <c r="N104" s="57"/>
      <c r="O104" s="57"/>
      <c r="P104" s="57"/>
      <c r="Q104" s="57"/>
      <c r="R104" s="60"/>
      <c r="S104" s="60"/>
      <c r="T104" s="60"/>
      <c r="U104" s="60"/>
      <c r="V104" s="60"/>
      <c r="W104" s="60"/>
      <c r="X104" s="60"/>
      <c r="Y104" s="60"/>
      <c r="Z104" s="60"/>
      <c r="AA104" s="60"/>
      <c r="AB104" s="60"/>
      <c r="AC104" s="60"/>
      <c r="AD104" s="60"/>
      <c r="AE104" s="60"/>
      <c r="AF104" s="60"/>
      <c r="AG104" s="60"/>
      <c r="AH104" s="60"/>
    </row>
    <row r="105" spans="4:34" ht="14.25">
      <c r="D105" s="22" t="s">
        <v>120</v>
      </c>
      <c r="F105" s="101">
        <v>0</v>
      </c>
      <c r="G105" s="101">
        <v>0</v>
      </c>
      <c r="H105" s="101">
        <v>0</v>
      </c>
      <c r="I105" s="101">
        <v>0</v>
      </c>
      <c r="J105" s="101">
        <v>0</v>
      </c>
      <c r="K105" s="101">
        <v>0</v>
      </c>
      <c r="M105" s="57"/>
      <c r="N105" s="57"/>
      <c r="O105" s="57"/>
      <c r="P105" s="57"/>
      <c r="Q105" s="57"/>
      <c r="R105" s="60"/>
      <c r="S105" s="60"/>
      <c r="T105" s="60"/>
      <c r="U105" s="60"/>
      <c r="V105" s="60"/>
      <c r="W105" s="60"/>
      <c r="X105" s="60"/>
      <c r="Y105" s="60"/>
      <c r="Z105" s="60"/>
      <c r="AA105" s="60"/>
      <c r="AB105" s="60"/>
      <c r="AC105" s="60"/>
      <c r="AD105" s="60"/>
      <c r="AE105" s="60"/>
      <c r="AF105" s="60"/>
      <c r="AG105" s="60"/>
      <c r="AH105" s="60"/>
    </row>
    <row r="106" spans="4:34" ht="15">
      <c r="D106" s="104" t="s">
        <v>121</v>
      </c>
      <c r="E106" s="102"/>
      <c r="F106" s="101">
        <v>72739</v>
      </c>
      <c r="G106" s="101">
        <v>79622</v>
      </c>
      <c r="H106" s="101">
        <v>84831</v>
      </c>
      <c r="I106" s="101">
        <v>91125</v>
      </c>
      <c r="J106" s="101">
        <v>85279</v>
      </c>
      <c r="K106" s="101">
        <v>95840</v>
      </c>
      <c r="M106" s="57"/>
      <c r="N106" s="57"/>
      <c r="O106" s="57"/>
      <c r="P106" s="57"/>
      <c r="Q106" s="57"/>
      <c r="R106" s="60"/>
      <c r="S106" s="60"/>
      <c r="T106" s="60"/>
      <c r="U106" s="60"/>
      <c r="V106" s="60"/>
      <c r="W106" s="60"/>
      <c r="X106" s="60"/>
      <c r="Y106" s="60"/>
      <c r="Z106" s="60"/>
      <c r="AA106" s="60"/>
      <c r="AB106" s="60"/>
      <c r="AC106" s="60"/>
      <c r="AD106" s="60"/>
      <c r="AE106" s="60"/>
      <c r="AF106" s="60"/>
      <c r="AG106" s="60"/>
      <c r="AH106" s="60"/>
    </row>
    <row r="107" spans="4:34" ht="14.25">
      <c r="D107" s="20"/>
      <c r="F107" s="101"/>
      <c r="G107" s="101"/>
      <c r="H107" s="101"/>
      <c r="I107" s="101"/>
      <c r="J107" s="101"/>
      <c r="K107" s="101"/>
      <c r="M107" s="57"/>
      <c r="N107" s="57"/>
      <c r="O107" s="57"/>
      <c r="P107" s="57"/>
      <c r="Q107" s="57"/>
      <c r="R107" s="60"/>
      <c r="S107" s="60"/>
      <c r="T107" s="60"/>
      <c r="U107" s="60"/>
      <c r="V107" s="60"/>
      <c r="W107" s="60"/>
      <c r="X107" s="60"/>
      <c r="Y107" s="60"/>
      <c r="Z107" s="60"/>
      <c r="AA107" s="60"/>
      <c r="AB107" s="60"/>
      <c r="AC107" s="60"/>
      <c r="AD107" s="60"/>
      <c r="AE107" s="60"/>
      <c r="AF107" s="60"/>
      <c r="AG107" s="60"/>
      <c r="AH107" s="60"/>
    </row>
    <row r="108" spans="4:34" ht="14.25">
      <c r="D108" s="20" t="s">
        <v>122</v>
      </c>
      <c r="F108" s="101">
        <v>2911</v>
      </c>
      <c r="G108" s="101">
        <v>2484</v>
      </c>
      <c r="H108" s="101">
        <v>2477</v>
      </c>
      <c r="I108" s="101">
        <v>4516</v>
      </c>
      <c r="J108" s="101">
        <v>3987</v>
      </c>
      <c r="K108" s="101">
        <v>2873</v>
      </c>
      <c r="M108" s="57"/>
      <c r="N108" s="57"/>
      <c r="O108" s="57"/>
      <c r="P108" s="57"/>
      <c r="Q108" s="57"/>
      <c r="R108" s="60"/>
      <c r="S108" s="60"/>
      <c r="T108" s="60"/>
      <c r="U108" s="60"/>
      <c r="V108" s="60"/>
      <c r="W108" s="60"/>
      <c r="X108" s="60"/>
      <c r="Y108" s="60"/>
      <c r="Z108" s="60"/>
      <c r="AA108" s="60"/>
      <c r="AB108" s="60"/>
      <c r="AC108" s="60"/>
      <c r="AD108" s="60"/>
      <c r="AE108" s="60"/>
      <c r="AF108" s="60"/>
      <c r="AG108" s="60"/>
      <c r="AH108" s="60"/>
    </row>
    <row r="109" spans="4:34" ht="14.25">
      <c r="D109" s="88"/>
      <c r="F109" s="100"/>
      <c r="G109" s="100"/>
      <c r="H109" s="100"/>
      <c r="I109" s="100"/>
      <c r="J109" s="100"/>
      <c r="K109" s="100"/>
      <c r="M109" s="57"/>
      <c r="N109" s="57"/>
      <c r="O109" s="57"/>
      <c r="P109" s="57"/>
      <c r="Q109" s="57"/>
      <c r="R109" s="60"/>
      <c r="S109" s="60"/>
      <c r="T109" s="60"/>
      <c r="U109" s="60"/>
      <c r="V109" s="60"/>
      <c r="W109" s="60"/>
      <c r="X109" s="60"/>
      <c r="Y109" s="60"/>
      <c r="Z109" s="60"/>
      <c r="AA109" s="60"/>
      <c r="AB109" s="60"/>
      <c r="AC109" s="60"/>
      <c r="AD109" s="60"/>
      <c r="AE109" s="60"/>
      <c r="AF109" s="60"/>
      <c r="AG109" s="60"/>
      <c r="AH109" s="60"/>
    </row>
    <row r="110" spans="4:34" ht="14.25">
      <c r="D110" s="88" t="s">
        <v>123</v>
      </c>
      <c r="F110" s="100">
        <v>0</v>
      </c>
      <c r="G110" s="100">
        <v>0</v>
      </c>
      <c r="H110" s="100">
        <v>0</v>
      </c>
      <c r="I110" s="100">
        <v>0</v>
      </c>
      <c r="J110" s="100">
        <v>0</v>
      </c>
      <c r="K110" s="100">
        <v>0</v>
      </c>
      <c r="M110" s="57"/>
      <c r="N110" s="57"/>
      <c r="O110" s="57"/>
      <c r="P110" s="57"/>
      <c r="Q110" s="57"/>
      <c r="R110" s="60"/>
      <c r="S110" s="60"/>
      <c r="T110" s="60"/>
      <c r="U110" s="60"/>
      <c r="V110" s="60"/>
      <c r="W110" s="60"/>
      <c r="X110" s="60"/>
      <c r="Y110" s="60"/>
      <c r="Z110" s="60"/>
      <c r="AA110" s="60"/>
      <c r="AB110" s="60"/>
      <c r="AC110" s="60"/>
      <c r="AD110" s="60"/>
      <c r="AE110" s="60"/>
      <c r="AF110" s="60"/>
      <c r="AG110" s="60"/>
      <c r="AH110" s="60"/>
    </row>
    <row r="111" spans="4:34" ht="14.25">
      <c r="D111" s="88" t="s">
        <v>124</v>
      </c>
      <c r="F111" s="100">
        <v>418</v>
      </c>
      <c r="G111" s="100">
        <v>426</v>
      </c>
      <c r="H111" s="100">
        <v>357</v>
      </c>
      <c r="I111" s="100">
        <v>355</v>
      </c>
      <c r="J111" s="100">
        <v>266</v>
      </c>
      <c r="K111" s="100">
        <v>257</v>
      </c>
      <c r="M111" s="57"/>
      <c r="N111" s="57"/>
      <c r="O111" s="57"/>
      <c r="P111" s="57"/>
      <c r="Q111" s="57"/>
      <c r="R111" s="60"/>
      <c r="S111" s="60"/>
      <c r="T111" s="60"/>
      <c r="U111" s="60"/>
      <c r="V111" s="60"/>
      <c r="W111" s="60"/>
      <c r="X111" s="60"/>
      <c r="Y111" s="60"/>
      <c r="Z111" s="60"/>
      <c r="AA111" s="60"/>
      <c r="AB111" s="60"/>
      <c r="AC111" s="60"/>
      <c r="AD111" s="60"/>
      <c r="AE111" s="60"/>
      <c r="AF111" s="60"/>
      <c r="AG111" s="60"/>
      <c r="AH111" s="60"/>
    </row>
    <row r="112" spans="4:34" ht="14.25">
      <c r="D112" s="88" t="s">
        <v>125</v>
      </c>
      <c r="F112" s="100">
        <v>5</v>
      </c>
      <c r="G112" s="100">
        <v>4</v>
      </c>
      <c r="H112" s="100">
        <v>4</v>
      </c>
      <c r="I112" s="100">
        <v>5</v>
      </c>
      <c r="J112" s="100">
        <v>3</v>
      </c>
      <c r="K112" s="100">
        <v>3</v>
      </c>
      <c r="M112" s="57"/>
      <c r="N112" s="57"/>
      <c r="O112" s="57"/>
      <c r="P112" s="57"/>
      <c r="Q112" s="57"/>
      <c r="R112" s="60"/>
      <c r="S112" s="60"/>
      <c r="T112" s="60"/>
      <c r="U112" s="60"/>
      <c r="V112" s="60"/>
      <c r="W112" s="60"/>
      <c r="X112" s="60"/>
      <c r="Y112" s="60"/>
      <c r="Z112" s="60"/>
      <c r="AA112" s="60"/>
      <c r="AB112" s="60"/>
      <c r="AC112" s="60"/>
      <c r="AD112" s="60"/>
      <c r="AE112" s="60"/>
      <c r="AF112" s="60"/>
      <c r="AG112" s="60"/>
      <c r="AH112" s="60"/>
    </row>
    <row r="113" spans="4:34" ht="14.25">
      <c r="D113" s="88" t="s">
        <v>264</v>
      </c>
      <c r="F113" s="100">
        <v>7616</v>
      </c>
      <c r="G113" s="100">
        <v>8944</v>
      </c>
      <c r="H113" s="100">
        <v>10859</v>
      </c>
      <c r="I113" s="100">
        <v>13738</v>
      </c>
      <c r="J113" s="100">
        <v>12504</v>
      </c>
      <c r="K113" s="100">
        <v>14637</v>
      </c>
      <c r="M113" s="57"/>
      <c r="N113" s="57"/>
      <c r="O113" s="57"/>
      <c r="P113" s="57"/>
      <c r="Q113" s="57"/>
      <c r="R113" s="60"/>
      <c r="S113" s="60"/>
      <c r="T113" s="60"/>
      <c r="U113" s="60"/>
      <c r="V113" s="60"/>
      <c r="W113" s="60"/>
      <c r="X113" s="60"/>
      <c r="Y113" s="60"/>
      <c r="Z113" s="60"/>
      <c r="AA113" s="60"/>
      <c r="AB113" s="60"/>
      <c r="AC113" s="60"/>
      <c r="AD113" s="60"/>
      <c r="AE113" s="60"/>
      <c r="AF113" s="60"/>
      <c r="AG113" s="60"/>
      <c r="AH113" s="60"/>
    </row>
    <row r="114" spans="4:34" ht="14.25">
      <c r="D114" s="88" t="s">
        <v>127</v>
      </c>
      <c r="F114" s="100">
        <v>372</v>
      </c>
      <c r="G114" s="100">
        <v>320</v>
      </c>
      <c r="H114" s="100">
        <v>447</v>
      </c>
      <c r="I114" s="100">
        <v>902</v>
      </c>
      <c r="J114" s="100">
        <v>662</v>
      </c>
      <c r="K114" s="100">
        <v>434</v>
      </c>
      <c r="M114" s="57"/>
      <c r="N114" s="57"/>
      <c r="O114" s="57"/>
      <c r="P114" s="57"/>
      <c r="Q114" s="57"/>
      <c r="R114" s="60"/>
      <c r="S114" s="60"/>
      <c r="T114" s="60"/>
      <c r="U114" s="60"/>
      <c r="V114" s="60"/>
      <c r="W114" s="60"/>
      <c r="X114" s="60"/>
      <c r="Y114" s="60"/>
      <c r="Z114" s="60"/>
      <c r="AA114" s="60"/>
      <c r="AB114" s="60"/>
      <c r="AC114" s="60"/>
      <c r="AD114" s="60"/>
      <c r="AE114" s="60"/>
      <c r="AF114" s="60"/>
      <c r="AG114" s="60"/>
      <c r="AH114" s="60"/>
    </row>
    <row r="115" spans="4:34" ht="14.25">
      <c r="D115" s="88" t="s">
        <v>128</v>
      </c>
      <c r="F115" s="100">
        <v>1275</v>
      </c>
      <c r="G115" s="100">
        <v>1240</v>
      </c>
      <c r="H115" s="100">
        <v>1213</v>
      </c>
      <c r="I115" s="100">
        <v>1190</v>
      </c>
      <c r="J115" s="100">
        <v>1434</v>
      </c>
      <c r="K115" s="100">
        <v>1401</v>
      </c>
      <c r="M115" s="57"/>
      <c r="N115" s="57"/>
      <c r="O115" s="57"/>
      <c r="P115" s="57"/>
      <c r="Q115" s="57"/>
      <c r="R115" s="60"/>
      <c r="S115" s="60"/>
      <c r="T115" s="60"/>
      <c r="U115" s="60"/>
      <c r="V115" s="60"/>
      <c r="W115" s="60"/>
      <c r="X115" s="60"/>
      <c r="Y115" s="60"/>
      <c r="Z115" s="60"/>
      <c r="AA115" s="60"/>
      <c r="AB115" s="60"/>
      <c r="AC115" s="60"/>
      <c r="AD115" s="60"/>
      <c r="AE115" s="60"/>
      <c r="AF115" s="60"/>
      <c r="AG115" s="60"/>
      <c r="AH115" s="60"/>
    </row>
    <row r="116" spans="4:34" ht="14.25">
      <c r="D116" s="20" t="s">
        <v>129</v>
      </c>
      <c r="F116" s="101">
        <v>9686</v>
      </c>
      <c r="G116" s="101">
        <v>10934</v>
      </c>
      <c r="H116" s="101">
        <v>12880</v>
      </c>
      <c r="I116" s="101">
        <v>16190</v>
      </c>
      <c r="J116" s="101">
        <v>14869</v>
      </c>
      <c r="K116" s="101">
        <v>16732</v>
      </c>
      <c r="M116" s="57"/>
      <c r="N116" s="57"/>
      <c r="O116" s="57"/>
      <c r="P116" s="57"/>
      <c r="Q116" s="57"/>
      <c r="R116" s="60"/>
      <c r="S116" s="60"/>
      <c r="T116" s="60"/>
      <c r="U116" s="60"/>
      <c r="V116" s="60"/>
      <c r="W116" s="60"/>
      <c r="X116" s="60"/>
      <c r="Y116" s="60"/>
      <c r="Z116" s="60"/>
      <c r="AA116" s="60"/>
      <c r="AB116" s="60"/>
      <c r="AC116" s="60"/>
      <c r="AD116" s="60"/>
      <c r="AE116" s="60"/>
      <c r="AF116" s="60"/>
      <c r="AG116" s="60"/>
      <c r="AH116" s="60"/>
    </row>
    <row r="117" spans="4:34" ht="14.25">
      <c r="D117" s="88"/>
      <c r="F117" s="100"/>
      <c r="G117" s="100"/>
      <c r="H117" s="100"/>
      <c r="I117" s="100"/>
      <c r="J117" s="100"/>
      <c r="K117" s="100"/>
      <c r="M117" s="57"/>
      <c r="N117" s="57"/>
      <c r="O117" s="57"/>
      <c r="P117" s="57"/>
      <c r="Q117" s="57"/>
      <c r="R117" s="60"/>
      <c r="S117" s="60"/>
      <c r="T117" s="60"/>
      <c r="U117" s="60"/>
      <c r="V117" s="60"/>
      <c r="W117" s="60"/>
      <c r="X117" s="60"/>
      <c r="Y117" s="60"/>
      <c r="Z117" s="60"/>
      <c r="AA117" s="60"/>
      <c r="AB117" s="60"/>
      <c r="AC117" s="60"/>
      <c r="AD117" s="60"/>
      <c r="AE117" s="60"/>
      <c r="AF117" s="60"/>
      <c r="AG117" s="60"/>
      <c r="AH117" s="60"/>
    </row>
    <row r="118" spans="4:34" ht="14.25">
      <c r="D118" s="88" t="s">
        <v>124</v>
      </c>
      <c r="F118" s="100">
        <v>94</v>
      </c>
      <c r="G118" s="100">
        <v>82</v>
      </c>
      <c r="H118" s="100">
        <v>78</v>
      </c>
      <c r="I118" s="100">
        <v>77</v>
      </c>
      <c r="J118" s="100">
        <v>64</v>
      </c>
      <c r="K118" s="100">
        <v>61</v>
      </c>
      <c r="M118" s="57"/>
      <c r="N118" s="57"/>
      <c r="O118" s="57"/>
      <c r="P118" s="57"/>
      <c r="Q118" s="57"/>
      <c r="R118" s="60"/>
      <c r="S118" s="60"/>
      <c r="T118" s="60"/>
      <c r="U118" s="60"/>
      <c r="V118" s="60"/>
      <c r="W118" s="60"/>
      <c r="X118" s="60"/>
      <c r="Y118" s="60"/>
      <c r="Z118" s="60"/>
      <c r="AA118" s="60"/>
      <c r="AB118" s="60"/>
      <c r="AC118" s="60"/>
      <c r="AD118" s="60"/>
      <c r="AE118" s="60"/>
      <c r="AF118" s="60"/>
      <c r="AG118" s="60"/>
      <c r="AH118" s="60"/>
    </row>
    <row r="119" spans="4:34" ht="14.25">
      <c r="D119" s="88" t="s">
        <v>130</v>
      </c>
      <c r="F119" s="100">
        <v>489</v>
      </c>
      <c r="G119" s="100">
        <v>610</v>
      </c>
      <c r="H119" s="100">
        <v>648</v>
      </c>
      <c r="I119" s="100">
        <v>708</v>
      </c>
      <c r="J119" s="100">
        <v>575</v>
      </c>
      <c r="K119" s="100">
        <v>643</v>
      </c>
      <c r="M119" s="57"/>
      <c r="N119" s="57"/>
      <c r="O119" s="57"/>
      <c r="P119" s="57"/>
      <c r="Q119" s="57"/>
      <c r="R119" s="60"/>
      <c r="S119" s="60"/>
      <c r="T119" s="60"/>
      <c r="U119" s="60"/>
      <c r="V119" s="60"/>
      <c r="W119" s="60"/>
      <c r="X119" s="60"/>
      <c r="Y119" s="60"/>
      <c r="Z119" s="60"/>
      <c r="AA119" s="60"/>
      <c r="AB119" s="60"/>
      <c r="AC119" s="60"/>
      <c r="AD119" s="60"/>
      <c r="AE119" s="60"/>
      <c r="AF119" s="60"/>
      <c r="AG119" s="60"/>
      <c r="AH119" s="60"/>
    </row>
    <row r="120" spans="4:34" ht="14.25">
      <c r="D120" s="88" t="s">
        <v>131</v>
      </c>
      <c r="F120" s="100">
        <v>0</v>
      </c>
      <c r="G120" s="100">
        <v>3</v>
      </c>
      <c r="H120" s="100">
        <v>5</v>
      </c>
      <c r="I120" s="100">
        <v>5</v>
      </c>
      <c r="J120" s="100">
        <v>0</v>
      </c>
      <c r="K120" s="100">
        <v>4</v>
      </c>
      <c r="M120" s="57"/>
      <c r="N120" s="57"/>
      <c r="O120" s="57"/>
      <c r="P120" s="57"/>
      <c r="Q120" s="57"/>
      <c r="R120" s="60"/>
      <c r="S120" s="60"/>
      <c r="T120" s="60"/>
      <c r="U120" s="60"/>
      <c r="V120" s="60"/>
      <c r="W120" s="60"/>
      <c r="X120" s="60"/>
      <c r="Y120" s="60"/>
      <c r="Z120" s="60"/>
      <c r="AA120" s="60"/>
      <c r="AB120" s="60"/>
      <c r="AC120" s="60"/>
      <c r="AD120" s="60"/>
      <c r="AE120" s="60"/>
      <c r="AF120" s="60"/>
      <c r="AG120" s="60"/>
      <c r="AH120" s="60"/>
    </row>
    <row r="121" spans="4:34" ht="14.25">
      <c r="D121" s="88" t="s">
        <v>128</v>
      </c>
      <c r="F121" s="100">
        <v>153</v>
      </c>
      <c r="G121" s="100">
        <v>215</v>
      </c>
      <c r="H121" s="100">
        <v>246</v>
      </c>
      <c r="I121" s="100">
        <v>335</v>
      </c>
      <c r="J121" s="100">
        <v>69</v>
      </c>
      <c r="K121" s="100">
        <v>163</v>
      </c>
      <c r="M121" s="57"/>
      <c r="N121" s="57"/>
      <c r="O121" s="57"/>
      <c r="P121" s="57"/>
      <c r="Q121" s="57"/>
      <c r="R121" s="60"/>
      <c r="S121" s="60"/>
      <c r="T121" s="60"/>
      <c r="U121" s="60"/>
      <c r="V121" s="60"/>
      <c r="W121" s="60"/>
      <c r="X121" s="60"/>
      <c r="Y121" s="60"/>
      <c r="Z121" s="60"/>
      <c r="AA121" s="60"/>
      <c r="AB121" s="60"/>
      <c r="AC121" s="60"/>
      <c r="AD121" s="60"/>
      <c r="AE121" s="60"/>
      <c r="AF121" s="60"/>
      <c r="AG121" s="60"/>
      <c r="AH121" s="60"/>
    </row>
    <row r="122" spans="4:34" ht="14.25">
      <c r="D122" s="88" t="s">
        <v>132</v>
      </c>
      <c r="F122" s="100">
        <v>59406</v>
      </c>
      <c r="G122" s="100">
        <v>65294</v>
      </c>
      <c r="H122" s="100">
        <v>68497</v>
      </c>
      <c r="I122" s="100">
        <v>69294</v>
      </c>
      <c r="J122" s="100">
        <v>65715</v>
      </c>
      <c r="K122" s="100">
        <v>75364</v>
      </c>
      <c r="M122" s="57"/>
      <c r="N122" s="57"/>
      <c r="O122" s="57"/>
      <c r="P122" s="57"/>
      <c r="Q122" s="57"/>
      <c r="R122" s="60"/>
      <c r="S122" s="60"/>
      <c r="T122" s="60"/>
      <c r="U122" s="60"/>
      <c r="V122" s="60"/>
      <c r="W122" s="60"/>
      <c r="X122" s="60"/>
      <c r="Y122" s="60"/>
      <c r="Z122" s="60"/>
      <c r="AA122" s="60"/>
      <c r="AB122" s="60"/>
      <c r="AC122" s="60"/>
      <c r="AD122" s="60"/>
      <c r="AE122" s="60"/>
      <c r="AF122" s="60"/>
      <c r="AG122" s="60"/>
      <c r="AH122" s="60"/>
    </row>
    <row r="123" spans="4:34" ht="14.25">
      <c r="D123" s="20" t="s">
        <v>133</v>
      </c>
      <c r="F123" s="101">
        <v>60142</v>
      </c>
      <c r="G123" s="101">
        <v>66204</v>
      </c>
      <c r="H123" s="101">
        <v>69474</v>
      </c>
      <c r="I123" s="101">
        <v>70419</v>
      </c>
      <c r="J123" s="101">
        <v>66423</v>
      </c>
      <c r="K123" s="101">
        <v>76235</v>
      </c>
      <c r="M123" s="57"/>
      <c r="N123" s="57"/>
      <c r="O123" s="57"/>
      <c r="P123" s="57"/>
      <c r="Q123" s="57"/>
      <c r="R123" s="60"/>
      <c r="S123" s="60"/>
      <c r="T123" s="60"/>
      <c r="U123" s="60"/>
      <c r="V123" s="60"/>
      <c r="W123" s="60"/>
      <c r="X123" s="60"/>
      <c r="Y123" s="60"/>
      <c r="Z123" s="60"/>
      <c r="AA123" s="60"/>
      <c r="AB123" s="60"/>
      <c r="AC123" s="60"/>
      <c r="AD123" s="60"/>
      <c r="AE123" s="60"/>
      <c r="AF123" s="60"/>
      <c r="AG123" s="60"/>
      <c r="AH123" s="60"/>
    </row>
    <row r="124" spans="4:34" ht="14.25">
      <c r="D124" s="88"/>
      <c r="F124" s="101"/>
      <c r="G124" s="101"/>
      <c r="H124" s="101"/>
      <c r="I124" s="101"/>
      <c r="J124" s="101"/>
      <c r="K124" s="101"/>
      <c r="M124" s="57"/>
      <c r="N124" s="57"/>
      <c r="O124" s="57"/>
      <c r="P124" s="57"/>
      <c r="Q124" s="57"/>
      <c r="R124" s="60"/>
      <c r="S124" s="60"/>
      <c r="T124" s="60"/>
      <c r="U124" s="60"/>
      <c r="V124" s="60"/>
      <c r="W124" s="60"/>
      <c r="X124" s="60"/>
      <c r="Y124" s="60"/>
      <c r="Z124" s="60"/>
      <c r="AA124" s="60"/>
      <c r="AB124" s="60"/>
      <c r="AC124" s="60"/>
      <c r="AD124" s="60"/>
      <c r="AE124" s="60"/>
      <c r="AF124" s="60"/>
      <c r="AG124" s="60"/>
      <c r="AH124" s="60"/>
    </row>
    <row r="125" spans="4:34" ht="14.25">
      <c r="D125" s="88" t="s">
        <v>134</v>
      </c>
      <c r="F125" s="100">
        <v>0</v>
      </c>
      <c r="G125" s="100">
        <v>0</v>
      </c>
      <c r="H125" s="100">
        <v>0</v>
      </c>
      <c r="I125" s="100">
        <v>0</v>
      </c>
      <c r="J125" s="100">
        <v>0</v>
      </c>
      <c r="K125" s="100">
        <v>0</v>
      </c>
      <c r="M125" s="57"/>
      <c r="N125" s="57"/>
      <c r="O125" s="57"/>
      <c r="P125" s="57"/>
      <c r="Q125" s="57"/>
      <c r="R125" s="60"/>
      <c r="S125" s="60"/>
      <c r="T125" s="60"/>
      <c r="U125" s="60"/>
      <c r="V125" s="60"/>
      <c r="W125" s="60"/>
      <c r="X125" s="60"/>
      <c r="Y125" s="60"/>
      <c r="Z125" s="60"/>
      <c r="AA125" s="60"/>
      <c r="AB125" s="60"/>
      <c r="AC125" s="60"/>
      <c r="AD125" s="60"/>
      <c r="AE125" s="60"/>
      <c r="AF125" s="60"/>
      <c r="AG125" s="60"/>
      <c r="AH125" s="60"/>
    </row>
    <row r="126" spans="4:34" ht="14.25">
      <c r="D126" s="20" t="s">
        <v>135</v>
      </c>
      <c r="F126" s="101">
        <v>72739</v>
      </c>
      <c r="G126" s="101">
        <v>79622</v>
      </c>
      <c r="H126" s="101">
        <v>84831</v>
      </c>
      <c r="I126" s="101">
        <v>91125</v>
      </c>
      <c r="J126" s="101">
        <v>85279</v>
      </c>
      <c r="K126" s="101">
        <v>95840</v>
      </c>
      <c r="M126" s="57"/>
      <c r="N126" s="57"/>
      <c r="O126" s="57"/>
      <c r="P126" s="57"/>
      <c r="Q126" s="57"/>
      <c r="R126" s="60"/>
      <c r="S126" s="60"/>
      <c r="T126" s="60"/>
      <c r="U126" s="60"/>
      <c r="V126" s="60"/>
      <c r="W126" s="60"/>
      <c r="X126" s="60"/>
      <c r="Y126" s="60"/>
      <c r="Z126" s="60"/>
      <c r="AA126" s="60"/>
      <c r="AB126" s="60"/>
      <c r="AC126" s="60"/>
      <c r="AD126" s="60"/>
      <c r="AE126" s="60"/>
      <c r="AF126" s="60"/>
      <c r="AG126" s="60"/>
      <c r="AH126" s="60"/>
    </row>
    <row r="127" spans="18:29" ht="14.25">
      <c r="R127" s="60"/>
      <c r="S127" s="60"/>
      <c r="T127" s="60"/>
      <c r="U127" s="60"/>
      <c r="V127" s="60"/>
      <c r="W127" s="60"/>
      <c r="X127" s="60"/>
      <c r="Y127" s="60"/>
      <c r="Z127" s="60"/>
      <c r="AA127" s="60"/>
      <c r="AB127" s="60"/>
      <c r="AC127" s="60"/>
    </row>
    <row r="128" spans="4:29" ht="14.25">
      <c r="D128" s="105" t="s">
        <v>265</v>
      </c>
      <c r="R128" s="60"/>
      <c r="S128" s="60"/>
      <c r="T128" s="60"/>
      <c r="U128" s="60"/>
      <c r="V128" s="60"/>
      <c r="W128" s="60"/>
      <c r="X128" s="60"/>
      <c r="Y128" s="60"/>
      <c r="Z128" s="60"/>
      <c r="AA128" s="60"/>
      <c r="AB128" s="60"/>
      <c r="AC128" s="60"/>
    </row>
    <row r="129" spans="4:29" ht="14.25">
      <c r="D129" s="106" t="s">
        <v>237</v>
      </c>
      <c r="R129" s="60"/>
      <c r="S129" s="60"/>
      <c r="T129" s="60"/>
      <c r="U129" s="60"/>
      <c r="V129" s="60"/>
      <c r="W129" s="60"/>
      <c r="X129" s="60"/>
      <c r="Y129" s="60"/>
      <c r="Z129" s="60"/>
      <c r="AA129" s="60"/>
      <c r="AB129" s="60"/>
      <c r="AC129" s="60"/>
    </row>
  </sheetData>
  <sheetProtection/>
  <mergeCells count="2">
    <mergeCell ref="F2:K3"/>
    <mergeCell ref="M2:Q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40" r:id="rId1"/>
</worksheet>
</file>

<file path=xl/worksheets/sheet7.xml><?xml version="1.0" encoding="utf-8"?>
<worksheet xmlns="http://schemas.openxmlformats.org/spreadsheetml/2006/main" xmlns:r="http://schemas.openxmlformats.org/officeDocument/2006/relationships">
  <sheetPr>
    <pageSetUpPr fitToPage="1"/>
  </sheetPr>
  <dimension ref="A1:AY124"/>
  <sheetViews>
    <sheetView view="pageBreakPreview" zoomScale="70" zoomScaleNormal="80" zoomScaleSheetLayoutView="7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9.140625" defaultRowHeight="15"/>
  <cols>
    <col min="1" max="1" width="9.140625" style="183" customWidth="1"/>
    <col min="2" max="2" width="4.00390625" style="183" customWidth="1"/>
    <col min="3" max="3" width="4.140625" style="183" customWidth="1"/>
    <col min="4" max="4" width="62.421875" style="183" bestFit="1" customWidth="1"/>
    <col min="5" max="5" width="1.28515625" style="183" customWidth="1"/>
    <col min="6" max="11" width="10.421875" style="61" customWidth="1"/>
    <col min="12" max="12" width="3.421875" style="60" customWidth="1"/>
    <col min="13" max="17" width="11.140625" style="61" customWidth="1"/>
    <col min="18" max="16384" width="9.140625" style="183" customWidth="1"/>
  </cols>
  <sheetData>
    <row r="1" ht="14.25">
      <c r="A1" s="45"/>
    </row>
    <row r="2" spans="4:17" ht="19.5" customHeight="1">
      <c r="D2" s="184" t="s">
        <v>0</v>
      </c>
      <c r="F2" s="206" t="s">
        <v>60</v>
      </c>
      <c r="G2" s="206"/>
      <c r="H2" s="206"/>
      <c r="I2" s="206"/>
      <c r="J2" s="206"/>
      <c r="K2" s="206"/>
      <c r="M2" s="206" t="s">
        <v>10</v>
      </c>
      <c r="N2" s="206"/>
      <c r="O2" s="206"/>
      <c r="P2" s="206"/>
      <c r="Q2" s="206"/>
    </row>
    <row r="3" spans="4:20" ht="18.75" customHeight="1">
      <c r="D3" s="185" t="s">
        <v>257</v>
      </c>
      <c r="F3" s="206"/>
      <c r="G3" s="206"/>
      <c r="H3" s="206"/>
      <c r="I3" s="206"/>
      <c r="J3" s="206"/>
      <c r="K3" s="206"/>
      <c r="M3" s="206"/>
      <c r="N3" s="206"/>
      <c r="O3" s="206"/>
      <c r="P3" s="206"/>
      <c r="Q3" s="206"/>
      <c r="T3" s="60"/>
    </row>
    <row r="4" spans="6:17" ht="8.25" customHeight="1">
      <c r="F4" s="63"/>
      <c r="G4" s="63"/>
      <c r="H4" s="63"/>
      <c r="I4" s="63"/>
      <c r="J4" s="63"/>
      <c r="K4" s="63"/>
      <c r="M4" s="63"/>
      <c r="N4" s="63"/>
      <c r="O4" s="63"/>
      <c r="P4" s="63"/>
      <c r="Q4" s="63"/>
    </row>
    <row r="5" spans="4:17" ht="15.75">
      <c r="D5" s="77"/>
      <c r="E5" s="64"/>
      <c r="F5" s="28" t="s">
        <v>61</v>
      </c>
      <c r="G5" s="28" t="s">
        <v>249</v>
      </c>
      <c r="H5" s="28" t="s">
        <v>250</v>
      </c>
      <c r="I5" s="28" t="s">
        <v>64</v>
      </c>
      <c r="J5" s="28" t="s">
        <v>66</v>
      </c>
      <c r="K5" s="28" t="s">
        <v>254</v>
      </c>
      <c r="L5" s="46"/>
      <c r="M5" s="28" t="s">
        <v>249</v>
      </c>
      <c r="N5" s="28" t="s">
        <v>251</v>
      </c>
      <c r="O5" s="28" t="s">
        <v>252</v>
      </c>
      <c r="P5" s="28" t="s">
        <v>253</v>
      </c>
      <c r="Q5" s="28" t="s">
        <v>254</v>
      </c>
    </row>
    <row r="6" spans="5:17" ht="15">
      <c r="E6" s="64"/>
      <c r="F6" s="109"/>
      <c r="G6" s="109"/>
      <c r="H6" s="109"/>
      <c r="I6" s="109"/>
      <c r="J6" s="109"/>
      <c r="K6" s="109"/>
      <c r="L6" s="46"/>
      <c r="M6" s="109"/>
      <c r="N6" s="109"/>
      <c r="O6" s="109"/>
      <c r="P6" s="109"/>
      <c r="Q6" s="109"/>
    </row>
    <row r="7" spans="4:17" ht="15.75">
      <c r="D7" s="78" t="s">
        <v>68</v>
      </c>
      <c r="F7" s="46"/>
      <c r="G7" s="46"/>
      <c r="H7" s="46"/>
      <c r="I7" s="46"/>
      <c r="J7" s="46"/>
      <c r="K7" s="46"/>
      <c r="L7" s="46"/>
      <c r="M7" s="46"/>
      <c r="N7" s="46"/>
      <c r="O7" s="46"/>
      <c r="P7" s="46"/>
      <c r="Q7" s="46"/>
    </row>
    <row r="8" spans="4:17" ht="15" thickBot="1">
      <c r="D8" s="79" t="s">
        <v>69</v>
      </c>
      <c r="F8" s="79"/>
      <c r="G8" s="79"/>
      <c r="H8" s="79"/>
      <c r="I8" s="79"/>
      <c r="J8" s="79"/>
      <c r="K8" s="79"/>
      <c r="L8" s="46"/>
      <c r="M8" s="79"/>
      <c r="N8" s="79"/>
      <c r="O8" s="79"/>
      <c r="P8" s="79"/>
      <c r="Q8" s="79"/>
    </row>
    <row r="9" spans="6:17" ht="15" thickTop="1">
      <c r="F9" s="46"/>
      <c r="G9" s="46"/>
      <c r="H9" s="46"/>
      <c r="I9" s="46"/>
      <c r="J9" s="46"/>
      <c r="K9" s="46"/>
      <c r="L9" s="46"/>
      <c r="M9" s="46"/>
      <c r="N9" s="46"/>
      <c r="O9" s="46"/>
      <c r="P9" s="46"/>
      <c r="Q9" s="46"/>
    </row>
    <row r="10" spans="1:51" s="60" customFormat="1" ht="14.25">
      <c r="A10" s="183"/>
      <c r="B10" s="183"/>
      <c r="C10" s="183"/>
      <c r="D10" s="13" t="s">
        <v>53</v>
      </c>
      <c r="E10" s="65"/>
      <c r="F10" s="30">
        <v>952.02627</v>
      </c>
      <c r="G10" s="30">
        <v>235.356</v>
      </c>
      <c r="H10" s="30">
        <v>496.29174</v>
      </c>
      <c r="I10" s="30">
        <v>758.62409</v>
      </c>
      <c r="J10" s="30">
        <v>1039.04673</v>
      </c>
      <c r="K10" s="30">
        <v>255.38413</v>
      </c>
      <c r="L10" s="183"/>
      <c r="M10" s="30">
        <v>235.356</v>
      </c>
      <c r="N10" s="30">
        <v>260.93574</v>
      </c>
      <c r="O10" s="30">
        <v>262.33235</v>
      </c>
      <c r="P10" s="30">
        <v>280.41068999999993</v>
      </c>
      <c r="Q10" s="30">
        <f>+K10</f>
        <v>255.38413</v>
      </c>
      <c r="R10" s="183"/>
      <c r="S10" s="183"/>
      <c r="T10" s="183"/>
      <c r="U10" s="183"/>
      <c r="V10" s="183"/>
      <c r="W10" s="183"/>
      <c r="X10" s="183"/>
      <c r="Y10" s="183"/>
      <c r="AT10" s="162"/>
      <c r="AU10" s="162"/>
      <c r="AV10" s="162"/>
      <c r="AW10" s="162"/>
      <c r="AX10" s="162"/>
      <c r="AY10" s="162"/>
    </row>
    <row r="11" spans="1:51" s="46" customFormat="1" ht="14.25">
      <c r="A11" s="65"/>
      <c r="B11" s="65"/>
      <c r="C11" s="65"/>
      <c r="D11" s="81" t="s">
        <v>70</v>
      </c>
      <c r="E11" s="65"/>
      <c r="F11" s="30">
        <v>592.32188</v>
      </c>
      <c r="G11" s="30">
        <v>139.593</v>
      </c>
      <c r="H11" s="30">
        <v>306.22813</v>
      </c>
      <c r="I11" s="30">
        <v>476.91185</v>
      </c>
      <c r="J11" s="30">
        <v>663.77147</v>
      </c>
      <c r="K11" s="30">
        <v>165.2463</v>
      </c>
      <c r="M11" s="30">
        <v>139.593</v>
      </c>
      <c r="N11" s="30">
        <v>166.63513000000003</v>
      </c>
      <c r="O11" s="30">
        <v>170.68372</v>
      </c>
      <c r="P11" s="30">
        <v>186.85962</v>
      </c>
      <c r="Q11" s="30">
        <f aca="true" t="shared" si="0" ref="Q11:Q20">+K11</f>
        <v>165.2463</v>
      </c>
      <c r="R11" s="183"/>
      <c r="S11" s="183"/>
      <c r="T11" s="183"/>
      <c r="U11" s="183"/>
      <c r="V11" s="183"/>
      <c r="W11" s="183"/>
      <c r="X11" s="183"/>
      <c r="Y11" s="183"/>
      <c r="Z11" s="60"/>
      <c r="AA11" s="60"/>
      <c r="AB11" s="60"/>
      <c r="AC11" s="60"/>
      <c r="AD11" s="60"/>
      <c r="AE11" s="60"/>
      <c r="AF11" s="60"/>
      <c r="AG11" s="60"/>
      <c r="AT11" s="162"/>
      <c r="AU11" s="162"/>
      <c r="AV11" s="162"/>
      <c r="AW11" s="162"/>
      <c r="AX11" s="162"/>
      <c r="AY11" s="162"/>
    </row>
    <row r="12" spans="1:51" s="46" customFormat="1" ht="14.25">
      <c r="A12" s="65"/>
      <c r="B12" s="65"/>
      <c r="C12" s="65"/>
      <c r="D12" s="113" t="s">
        <v>184</v>
      </c>
      <c r="E12" s="65"/>
      <c r="F12" s="31">
        <v>216.77276</v>
      </c>
      <c r="G12" s="31">
        <v>51.74607999999999</v>
      </c>
      <c r="H12" s="31">
        <v>108.76564</v>
      </c>
      <c r="I12" s="31">
        <v>172.76583</v>
      </c>
      <c r="J12" s="31">
        <v>239.67064</v>
      </c>
      <c r="K12" s="31">
        <v>68.5951</v>
      </c>
      <c r="M12" s="31">
        <v>51.74607999999999</v>
      </c>
      <c r="N12" s="31">
        <v>57.01956000000001</v>
      </c>
      <c r="O12" s="31">
        <v>64.00018999999999</v>
      </c>
      <c r="P12" s="31">
        <v>66.90481</v>
      </c>
      <c r="Q12" s="31">
        <f t="shared" si="0"/>
        <v>68.5951</v>
      </c>
      <c r="R12" s="183"/>
      <c r="S12" s="183"/>
      <c r="T12" s="183"/>
      <c r="U12" s="183"/>
      <c r="V12" s="183"/>
      <c r="W12" s="183"/>
      <c r="X12" s="183"/>
      <c r="Y12" s="183"/>
      <c r="Z12" s="60"/>
      <c r="AA12" s="60"/>
      <c r="AB12" s="60"/>
      <c r="AC12" s="60"/>
      <c r="AD12" s="60"/>
      <c r="AE12" s="60"/>
      <c r="AF12" s="60"/>
      <c r="AG12" s="60"/>
      <c r="AT12" s="162"/>
      <c r="AU12" s="162"/>
      <c r="AV12" s="162"/>
      <c r="AW12" s="162"/>
      <c r="AX12" s="162"/>
      <c r="AY12" s="162"/>
    </row>
    <row r="13" spans="1:51" s="46" customFormat="1" ht="14.25">
      <c r="A13" s="65"/>
      <c r="B13" s="65"/>
      <c r="C13" s="65"/>
      <c r="D13" s="113" t="s">
        <v>185</v>
      </c>
      <c r="E13" s="65"/>
      <c r="F13" s="31">
        <v>290.6126</v>
      </c>
      <c r="G13" s="31">
        <v>75.28009999999999</v>
      </c>
      <c r="H13" s="31">
        <v>160.55253</v>
      </c>
      <c r="I13" s="31">
        <v>246.99645</v>
      </c>
      <c r="J13" s="31">
        <v>338.42523</v>
      </c>
      <c r="K13" s="31">
        <v>84.14881</v>
      </c>
      <c r="M13" s="31">
        <v>75.28009999999999</v>
      </c>
      <c r="N13" s="31">
        <v>85.27242999999999</v>
      </c>
      <c r="O13" s="31">
        <v>86.44392000000002</v>
      </c>
      <c r="P13" s="31">
        <v>91.42877999999999</v>
      </c>
      <c r="Q13" s="31">
        <f t="shared" si="0"/>
        <v>84.14881</v>
      </c>
      <c r="R13" s="183"/>
      <c r="S13" s="183"/>
      <c r="T13" s="183"/>
      <c r="U13" s="183"/>
      <c r="V13" s="183"/>
      <c r="W13" s="183"/>
      <c r="X13" s="183"/>
      <c r="Y13" s="183"/>
      <c r="Z13" s="60"/>
      <c r="AA13" s="60"/>
      <c r="AB13" s="60"/>
      <c r="AC13" s="60"/>
      <c r="AD13" s="60"/>
      <c r="AE13" s="60"/>
      <c r="AF13" s="60"/>
      <c r="AG13" s="60"/>
      <c r="AT13" s="162"/>
      <c r="AU13" s="162"/>
      <c r="AV13" s="162"/>
      <c r="AW13" s="162"/>
      <c r="AX13" s="162"/>
      <c r="AY13" s="162"/>
    </row>
    <row r="14" spans="1:51" s="46" customFormat="1" ht="14.25">
      <c r="A14" s="65"/>
      <c r="B14" s="65"/>
      <c r="C14" s="65"/>
      <c r="D14" s="82" t="s">
        <v>186</v>
      </c>
      <c r="E14" s="65"/>
      <c r="F14" s="31">
        <v>238.49833999999998</v>
      </c>
      <c r="G14" s="31">
        <v>62.3722</v>
      </c>
      <c r="H14" s="31">
        <v>131.61749</v>
      </c>
      <c r="I14" s="31">
        <v>202.28266</v>
      </c>
      <c r="J14" s="31">
        <v>277.70263</v>
      </c>
      <c r="K14" s="31">
        <v>68.84889</v>
      </c>
      <c r="M14" s="31">
        <v>62.3722</v>
      </c>
      <c r="N14" s="31">
        <v>69.24529000000001</v>
      </c>
      <c r="O14" s="31">
        <v>70.66516999999999</v>
      </c>
      <c r="P14" s="31">
        <v>75.41997</v>
      </c>
      <c r="Q14" s="31">
        <f t="shared" si="0"/>
        <v>68.84889</v>
      </c>
      <c r="R14" s="183"/>
      <c r="S14" s="183"/>
      <c r="T14" s="183"/>
      <c r="U14" s="183"/>
      <c r="V14" s="183"/>
      <c r="W14" s="183"/>
      <c r="X14" s="183"/>
      <c r="Y14" s="183"/>
      <c r="Z14" s="60"/>
      <c r="AA14" s="60"/>
      <c r="AB14" s="60"/>
      <c r="AC14" s="60"/>
      <c r="AD14" s="60"/>
      <c r="AE14" s="60"/>
      <c r="AF14" s="60"/>
      <c r="AG14" s="60"/>
      <c r="AT14" s="162"/>
      <c r="AU14" s="162"/>
      <c r="AV14" s="162"/>
      <c r="AW14" s="162"/>
      <c r="AX14" s="162"/>
      <c r="AY14" s="162"/>
    </row>
    <row r="15" spans="1:51" s="46" customFormat="1" ht="14.25">
      <c r="A15" s="65"/>
      <c r="B15" s="65"/>
      <c r="C15" s="65"/>
      <c r="D15" s="82" t="s">
        <v>187</v>
      </c>
      <c r="E15" s="65"/>
      <c r="F15" s="31">
        <v>7.475479999999999</v>
      </c>
      <c r="G15" s="31">
        <v>2.19739</v>
      </c>
      <c r="H15" s="31">
        <v>5.60844</v>
      </c>
      <c r="I15" s="31">
        <v>7.80498</v>
      </c>
      <c r="J15" s="31">
        <v>11.17431</v>
      </c>
      <c r="K15" s="31">
        <v>3.71451</v>
      </c>
      <c r="M15" s="31">
        <v>2.19739</v>
      </c>
      <c r="N15" s="31">
        <v>3.41105</v>
      </c>
      <c r="O15" s="31">
        <v>2.1965399999999997</v>
      </c>
      <c r="P15" s="31">
        <v>3.3693300000000006</v>
      </c>
      <c r="Q15" s="31">
        <f t="shared" si="0"/>
        <v>3.71451</v>
      </c>
      <c r="R15" s="183"/>
      <c r="S15" s="183"/>
      <c r="T15" s="183"/>
      <c r="U15" s="183"/>
      <c r="V15" s="183"/>
      <c r="W15" s="183"/>
      <c r="X15" s="183"/>
      <c r="Y15" s="183"/>
      <c r="Z15" s="60"/>
      <c r="AA15" s="60"/>
      <c r="AB15" s="60"/>
      <c r="AC15" s="60"/>
      <c r="AD15" s="60"/>
      <c r="AE15" s="60"/>
      <c r="AF15" s="60"/>
      <c r="AG15" s="60"/>
      <c r="AT15" s="162"/>
      <c r="AU15" s="162"/>
      <c r="AV15" s="162"/>
      <c r="AW15" s="162"/>
      <c r="AX15" s="162"/>
      <c r="AY15" s="162"/>
    </row>
    <row r="16" spans="1:51" s="46" customFormat="1" ht="14.25">
      <c r="A16" s="65"/>
      <c r="B16" s="65"/>
      <c r="C16" s="65"/>
      <c r="D16" s="113" t="s">
        <v>188</v>
      </c>
      <c r="E16" s="65"/>
      <c r="F16" s="31">
        <v>84.93652</v>
      </c>
      <c r="G16" s="31">
        <v>12.56682</v>
      </c>
      <c r="H16" s="31">
        <v>36.90995999999999</v>
      </c>
      <c r="I16" s="31">
        <v>57.14956999999999</v>
      </c>
      <c r="J16" s="31">
        <v>85.6756</v>
      </c>
      <c r="K16" s="31">
        <v>12.502390000000002</v>
      </c>
      <c r="M16" s="31">
        <v>12.56682</v>
      </c>
      <c r="N16" s="31">
        <v>24.34313999999999</v>
      </c>
      <c r="O16" s="31">
        <v>20.23961</v>
      </c>
      <c r="P16" s="31">
        <v>28.526030000000013</v>
      </c>
      <c r="Q16" s="31">
        <f t="shared" si="0"/>
        <v>12.502390000000002</v>
      </c>
      <c r="R16" s="183"/>
      <c r="S16" s="183"/>
      <c r="T16" s="183"/>
      <c r="U16" s="183"/>
      <c r="V16" s="183"/>
      <c r="W16" s="183"/>
      <c r="X16" s="183"/>
      <c r="Y16" s="183"/>
      <c r="Z16" s="60"/>
      <c r="AA16" s="60"/>
      <c r="AB16" s="60"/>
      <c r="AC16" s="60"/>
      <c r="AD16" s="60"/>
      <c r="AE16" s="60"/>
      <c r="AF16" s="60"/>
      <c r="AG16" s="60"/>
      <c r="AT16" s="162"/>
      <c r="AU16" s="162"/>
      <c r="AV16" s="162"/>
      <c r="AW16" s="162"/>
      <c r="AX16" s="162"/>
      <c r="AY16" s="162"/>
    </row>
    <row r="17" spans="1:51" s="46" customFormat="1" ht="14.25">
      <c r="A17" s="65"/>
      <c r="B17" s="65"/>
      <c r="C17" s="65"/>
      <c r="D17" s="82" t="s">
        <v>189</v>
      </c>
      <c r="E17" s="65"/>
      <c r="F17" s="31">
        <v>64.84968</v>
      </c>
      <c r="G17" s="31">
        <v>7.21514</v>
      </c>
      <c r="H17" s="31">
        <v>25.944619999999997</v>
      </c>
      <c r="I17" s="31">
        <v>40.02139</v>
      </c>
      <c r="J17" s="31">
        <v>61.32412000000001</v>
      </c>
      <c r="K17" s="31">
        <v>5.634930000000001</v>
      </c>
      <c r="M17" s="31">
        <v>7.21514</v>
      </c>
      <c r="N17" s="31">
        <v>18.729479999999995</v>
      </c>
      <c r="O17" s="31">
        <v>14.07677</v>
      </c>
      <c r="P17" s="31">
        <v>21.30273000000001</v>
      </c>
      <c r="Q17" s="31">
        <f t="shared" si="0"/>
        <v>5.634930000000001</v>
      </c>
      <c r="R17" s="183"/>
      <c r="S17" s="183"/>
      <c r="T17" s="183"/>
      <c r="U17" s="183"/>
      <c r="V17" s="183"/>
      <c r="W17" s="183"/>
      <c r="X17" s="183"/>
      <c r="Y17" s="183"/>
      <c r="Z17" s="60"/>
      <c r="AA17" s="60"/>
      <c r="AB17" s="60"/>
      <c r="AC17" s="60"/>
      <c r="AD17" s="60"/>
      <c r="AE17" s="60"/>
      <c r="AF17" s="60"/>
      <c r="AG17" s="60"/>
      <c r="AT17" s="162"/>
      <c r="AU17" s="162"/>
      <c r="AV17" s="162"/>
      <c r="AW17" s="162"/>
      <c r="AX17" s="162"/>
      <c r="AY17" s="162"/>
    </row>
    <row r="18" spans="1:51" s="46" customFormat="1" ht="14.25">
      <c r="A18" s="65"/>
      <c r="B18" s="65"/>
      <c r="C18" s="65"/>
      <c r="D18" s="82" t="s">
        <v>190</v>
      </c>
      <c r="E18" s="65"/>
      <c r="F18" s="31">
        <v>16.94511</v>
      </c>
      <c r="G18" s="31">
        <v>4.7255400000000005</v>
      </c>
      <c r="H18" s="31">
        <v>9.79103</v>
      </c>
      <c r="I18" s="31">
        <v>15.07621</v>
      </c>
      <c r="J18" s="31">
        <v>22.42763</v>
      </c>
      <c r="K18" s="31">
        <v>6.17951</v>
      </c>
      <c r="M18" s="31">
        <v>4.7255400000000005</v>
      </c>
      <c r="N18" s="31">
        <v>5.065489999999999</v>
      </c>
      <c r="O18" s="31">
        <v>5.28518</v>
      </c>
      <c r="P18" s="31">
        <v>7.351420000000001</v>
      </c>
      <c r="Q18" s="31">
        <f t="shared" si="0"/>
        <v>6.17951</v>
      </c>
      <c r="R18" s="183"/>
      <c r="S18" s="183"/>
      <c r="T18" s="183"/>
      <c r="U18" s="183"/>
      <c r="V18" s="183"/>
      <c r="W18" s="183"/>
      <c r="X18" s="183"/>
      <c r="Y18" s="183"/>
      <c r="Z18" s="60"/>
      <c r="AA18" s="60"/>
      <c r="AB18" s="60"/>
      <c r="AC18" s="60"/>
      <c r="AD18" s="60"/>
      <c r="AE18" s="60"/>
      <c r="AF18" s="60"/>
      <c r="AG18" s="60"/>
      <c r="AT18" s="162"/>
      <c r="AU18" s="162"/>
      <c r="AV18" s="162"/>
      <c r="AW18" s="162"/>
      <c r="AX18" s="162"/>
      <c r="AY18" s="162"/>
    </row>
    <row r="19" spans="1:51" s="46" customFormat="1" ht="14.25">
      <c r="A19" s="65"/>
      <c r="B19" s="65"/>
      <c r="C19" s="65"/>
      <c r="D19" s="82" t="s">
        <v>191</v>
      </c>
      <c r="E19" s="65"/>
      <c r="F19" s="31">
        <v>3.14173</v>
      </c>
      <c r="G19" s="31">
        <v>0.62614</v>
      </c>
      <c r="H19" s="31">
        <v>1.17431</v>
      </c>
      <c r="I19" s="31">
        <v>2.05197</v>
      </c>
      <c r="J19" s="31">
        <v>1.9238499999999998</v>
      </c>
      <c r="K19" s="31">
        <v>0.6879500000000001</v>
      </c>
      <c r="M19" s="31">
        <v>0.62614</v>
      </c>
      <c r="N19" s="31">
        <v>0.5481699999999999</v>
      </c>
      <c r="O19" s="31">
        <v>0.8776599999999999</v>
      </c>
      <c r="P19" s="31">
        <v>-0.12812</v>
      </c>
      <c r="Q19" s="31">
        <f t="shared" si="0"/>
        <v>0.6879500000000001</v>
      </c>
      <c r="R19" s="183"/>
      <c r="S19" s="183"/>
      <c r="T19" s="183"/>
      <c r="U19" s="183"/>
      <c r="V19" s="183"/>
      <c r="W19" s="183"/>
      <c r="X19" s="183"/>
      <c r="Y19" s="183"/>
      <c r="Z19" s="60"/>
      <c r="AA19" s="60"/>
      <c r="AB19" s="60"/>
      <c r="AC19" s="60"/>
      <c r="AD19" s="60"/>
      <c r="AE19" s="60"/>
      <c r="AF19" s="60"/>
      <c r="AG19" s="60"/>
      <c r="AT19" s="162"/>
      <c r="AU19" s="162"/>
      <c r="AV19" s="162"/>
      <c r="AW19" s="162"/>
      <c r="AX19" s="162"/>
      <c r="AY19" s="162"/>
    </row>
    <row r="20" spans="1:51" s="60" customFormat="1" ht="14.25">
      <c r="A20" s="183"/>
      <c r="B20" s="183"/>
      <c r="C20" s="183"/>
      <c r="D20" s="81" t="s">
        <v>80</v>
      </c>
      <c r="E20" s="65"/>
      <c r="F20" s="30">
        <v>359.70439</v>
      </c>
      <c r="G20" s="30">
        <v>95.763</v>
      </c>
      <c r="H20" s="30">
        <v>190.06360999999998</v>
      </c>
      <c r="I20" s="30">
        <v>281.71224000000007</v>
      </c>
      <c r="J20" s="30">
        <v>375.27526</v>
      </c>
      <c r="K20" s="30">
        <v>90.13783000000001</v>
      </c>
      <c r="L20" s="183"/>
      <c r="M20" s="30">
        <v>95.763</v>
      </c>
      <c r="N20" s="30">
        <v>94.30060999999998</v>
      </c>
      <c r="O20" s="30">
        <v>91.64863000000008</v>
      </c>
      <c r="P20" s="30">
        <v>93.55106999999998</v>
      </c>
      <c r="Q20" s="30">
        <f t="shared" si="0"/>
        <v>90.13783000000001</v>
      </c>
      <c r="R20" s="183"/>
      <c r="S20" s="183"/>
      <c r="T20" s="183"/>
      <c r="U20" s="183"/>
      <c r="V20" s="183"/>
      <c r="W20" s="183"/>
      <c r="X20" s="183"/>
      <c r="Y20" s="183"/>
      <c r="AT20" s="162"/>
      <c r="AU20" s="162"/>
      <c r="AV20" s="162"/>
      <c r="AW20" s="162"/>
      <c r="AX20" s="162"/>
      <c r="AY20" s="162"/>
    </row>
    <row r="21" spans="1:51" s="60" customFormat="1" ht="15">
      <c r="A21" s="183"/>
      <c r="B21" s="183"/>
      <c r="C21" s="183"/>
      <c r="D21" s="86"/>
      <c r="E21" s="183"/>
      <c r="F21" s="183"/>
      <c r="G21" s="183"/>
      <c r="H21" s="183"/>
      <c r="I21" s="183"/>
      <c r="J21" s="183"/>
      <c r="K21" s="183"/>
      <c r="L21" s="46"/>
      <c r="M21" s="183"/>
      <c r="N21" s="183"/>
      <c r="O21" s="183"/>
      <c r="P21" s="183"/>
      <c r="Q21" s="183"/>
      <c r="R21" s="183"/>
      <c r="S21" s="183"/>
      <c r="T21" s="183"/>
      <c r="U21" s="183"/>
      <c r="V21" s="183"/>
      <c r="W21" s="183"/>
      <c r="X21" s="183"/>
      <c r="Y21" s="183"/>
      <c r="AT21" s="162"/>
      <c r="AU21" s="162"/>
      <c r="AV21" s="162"/>
      <c r="AW21" s="162"/>
      <c r="AX21" s="162"/>
      <c r="AY21" s="162"/>
    </row>
    <row r="22" spans="1:51" s="60" customFormat="1" ht="15.75">
      <c r="A22" s="183"/>
      <c r="B22" s="183"/>
      <c r="C22" s="183"/>
      <c r="D22" s="78" t="s">
        <v>192</v>
      </c>
      <c r="E22" s="183"/>
      <c r="F22" s="46"/>
      <c r="G22" s="46"/>
      <c r="H22" s="46"/>
      <c r="I22" s="46"/>
      <c r="J22" s="46"/>
      <c r="K22" s="46"/>
      <c r="L22" s="46"/>
      <c r="M22" s="46"/>
      <c r="N22" s="46"/>
      <c r="O22" s="46"/>
      <c r="P22" s="46"/>
      <c r="Q22" s="46"/>
      <c r="R22" s="183"/>
      <c r="S22" s="183"/>
      <c r="T22" s="183"/>
      <c r="U22" s="183"/>
      <c r="V22" s="183"/>
      <c r="W22" s="183"/>
      <c r="X22" s="183"/>
      <c r="Y22" s="183"/>
      <c r="AT22" s="162"/>
      <c r="AU22" s="162"/>
      <c r="AV22" s="162"/>
      <c r="AW22" s="162"/>
      <c r="AX22" s="162"/>
      <c r="AY22" s="162"/>
    </row>
    <row r="23" spans="1:51" s="60" customFormat="1" ht="15" thickBot="1">
      <c r="A23" s="183"/>
      <c r="B23" s="183"/>
      <c r="C23" s="183"/>
      <c r="D23" s="79"/>
      <c r="E23" s="183"/>
      <c r="F23" s="79"/>
      <c r="G23" s="79"/>
      <c r="H23" s="79"/>
      <c r="I23" s="79"/>
      <c r="J23" s="79"/>
      <c r="K23" s="79"/>
      <c r="L23" s="183"/>
      <c r="M23" s="79"/>
      <c r="N23" s="79"/>
      <c r="O23" s="79"/>
      <c r="P23" s="79"/>
      <c r="Q23" s="79"/>
      <c r="R23" s="183"/>
      <c r="S23" s="183"/>
      <c r="T23" s="183"/>
      <c r="U23" s="183"/>
      <c r="V23" s="183"/>
      <c r="W23" s="183"/>
      <c r="X23" s="183"/>
      <c r="Y23" s="183"/>
      <c r="AT23" s="162"/>
      <c r="AU23" s="162"/>
      <c r="AV23" s="162"/>
      <c r="AW23" s="162"/>
      <c r="AX23" s="162"/>
      <c r="AY23" s="162"/>
    </row>
    <row r="24" spans="1:51" s="60" customFormat="1" ht="15.75" thickTop="1">
      <c r="A24" s="183"/>
      <c r="B24" s="183"/>
      <c r="C24" s="183"/>
      <c r="D24" s="86"/>
      <c r="E24" s="183"/>
      <c r="F24" s="183"/>
      <c r="G24" s="183"/>
      <c r="H24" s="183"/>
      <c r="I24" s="183"/>
      <c r="J24" s="183"/>
      <c r="K24" s="183"/>
      <c r="L24" s="87"/>
      <c r="M24" s="183"/>
      <c r="N24" s="183"/>
      <c r="O24" s="183"/>
      <c r="P24" s="183"/>
      <c r="Q24" s="183"/>
      <c r="R24" s="183"/>
      <c r="S24" s="183"/>
      <c r="T24" s="183"/>
      <c r="U24" s="183"/>
      <c r="V24" s="183"/>
      <c r="W24" s="183"/>
      <c r="X24" s="183"/>
      <c r="Y24" s="183"/>
      <c r="AT24" s="162"/>
      <c r="AU24" s="162"/>
      <c r="AV24" s="162"/>
      <c r="AW24" s="162"/>
      <c r="AX24" s="162"/>
      <c r="AY24" s="162"/>
    </row>
    <row r="25" spans="1:51" s="60" customFormat="1" ht="14.25">
      <c r="A25" s="183"/>
      <c r="B25" s="183"/>
      <c r="C25" s="183"/>
      <c r="D25" s="20" t="s">
        <v>193</v>
      </c>
      <c r="E25" s="183"/>
      <c r="F25" s="30"/>
      <c r="G25" s="30"/>
      <c r="H25" s="30"/>
      <c r="I25" s="30"/>
      <c r="J25" s="30"/>
      <c r="K25" s="30"/>
      <c r="L25" s="87"/>
      <c r="M25" s="30"/>
      <c r="N25" s="30"/>
      <c r="O25" s="30"/>
      <c r="P25" s="30"/>
      <c r="Q25" s="30"/>
      <c r="R25" s="183"/>
      <c r="S25" s="183"/>
      <c r="T25" s="183"/>
      <c r="U25" s="183"/>
      <c r="V25" s="183"/>
      <c r="W25" s="183"/>
      <c r="X25" s="183"/>
      <c r="Y25" s="183"/>
      <c r="AT25" s="162"/>
      <c r="AU25" s="162"/>
      <c r="AV25" s="162"/>
      <c r="AW25" s="162"/>
      <c r="AX25" s="162"/>
      <c r="AY25" s="162"/>
    </row>
    <row r="26" spans="1:51" s="60" customFormat="1" ht="14.25">
      <c r="A26" s="183"/>
      <c r="B26" s="183"/>
      <c r="C26" s="183"/>
      <c r="D26" s="8" t="s">
        <v>194</v>
      </c>
      <c r="E26" s="183"/>
      <c r="F26" s="163">
        <v>4.082127</v>
      </c>
      <c r="G26" s="163">
        <v>4.224401</v>
      </c>
      <c r="H26" s="163">
        <v>4.37942</v>
      </c>
      <c r="I26" s="163">
        <v>4.502329</v>
      </c>
      <c r="J26" s="163">
        <v>4.415569</v>
      </c>
      <c r="K26" s="163">
        <v>4.46959</v>
      </c>
      <c r="L26" s="87"/>
      <c r="M26" s="163">
        <v>4.224401</v>
      </c>
      <c r="N26" s="163">
        <v>4.37942</v>
      </c>
      <c r="O26" s="163">
        <v>4.502329</v>
      </c>
      <c r="P26" s="163">
        <v>4.415569</v>
      </c>
      <c r="Q26" s="163">
        <f>+K26</f>
        <v>4.46959</v>
      </c>
      <c r="R26" s="183"/>
      <c r="S26" s="183"/>
      <c r="T26" s="183"/>
      <c r="U26" s="183"/>
      <c r="V26" s="183"/>
      <c r="W26" s="183"/>
      <c r="X26" s="183"/>
      <c r="Y26" s="183"/>
      <c r="AT26" s="162"/>
      <c r="AU26" s="162"/>
      <c r="AV26" s="162"/>
      <c r="AW26" s="162"/>
      <c r="AX26" s="162"/>
      <c r="AY26" s="162"/>
    </row>
    <row r="27" spans="1:51" s="60" customFormat="1" ht="14.25">
      <c r="A27" s="183"/>
      <c r="B27" s="183"/>
      <c r="C27" s="183"/>
      <c r="D27" s="8" t="s">
        <v>195</v>
      </c>
      <c r="E27" s="183"/>
      <c r="F27" s="163">
        <v>1.094008</v>
      </c>
      <c r="G27" s="163">
        <v>0.296887</v>
      </c>
      <c r="H27" s="163">
        <v>0.64484</v>
      </c>
      <c r="I27" s="163">
        <v>1.002351</v>
      </c>
      <c r="J27" s="163">
        <v>1.355385</v>
      </c>
      <c r="K27" s="163">
        <v>0.267947</v>
      </c>
      <c r="L27" s="87"/>
      <c r="M27" s="163">
        <v>0.296887</v>
      </c>
      <c r="N27" s="163">
        <v>0.34795299999999996</v>
      </c>
      <c r="O27" s="163">
        <v>0.357511</v>
      </c>
      <c r="P27" s="163">
        <v>0.35303400000000007</v>
      </c>
      <c r="Q27" s="163">
        <f>+K27</f>
        <v>0.267947</v>
      </c>
      <c r="R27" s="183"/>
      <c r="S27" s="183"/>
      <c r="T27" s="183"/>
      <c r="U27" s="183"/>
      <c r="V27" s="183"/>
      <c r="W27" s="183"/>
      <c r="X27" s="183"/>
      <c r="Y27" s="183"/>
      <c r="AT27" s="162"/>
      <c r="AU27" s="162"/>
      <c r="AV27" s="162"/>
      <c r="AW27" s="162"/>
      <c r="AX27" s="162"/>
      <c r="AY27" s="162"/>
    </row>
    <row r="28" spans="1:51" s="60" customFormat="1" ht="14.25">
      <c r="A28" s="183"/>
      <c r="B28" s="183"/>
      <c r="C28" s="183"/>
      <c r="D28" s="8" t="s">
        <v>196</v>
      </c>
      <c r="E28" s="183"/>
      <c r="F28" s="163">
        <v>4.037838083333325</v>
      </c>
      <c r="G28" s="163">
        <v>4.145441166666664</v>
      </c>
      <c r="H28" s="163">
        <v>4.229319583333334</v>
      </c>
      <c r="I28" s="163">
        <v>4.303352944444444</v>
      </c>
      <c r="J28" s="163">
        <v>4.345486250000003</v>
      </c>
      <c r="K28" s="163">
        <v>4.4490155</v>
      </c>
      <c r="L28" s="87"/>
      <c r="M28" s="57"/>
      <c r="N28" s="57"/>
      <c r="O28" s="57"/>
      <c r="P28" s="57"/>
      <c r="Q28" s="57"/>
      <c r="R28" s="183"/>
      <c r="S28" s="183"/>
      <c r="T28" s="183"/>
      <c r="U28" s="183"/>
      <c r="V28" s="183"/>
      <c r="W28" s="183"/>
      <c r="X28" s="183"/>
      <c r="Y28" s="183"/>
      <c r="AT28" s="162"/>
      <c r="AU28" s="162"/>
      <c r="AV28" s="162"/>
      <c r="AW28" s="162"/>
      <c r="AX28" s="162"/>
      <c r="AY28" s="162"/>
    </row>
    <row r="29" spans="1:51" s="60" customFormat="1" ht="14.25">
      <c r="A29" s="183"/>
      <c r="B29" s="183"/>
      <c r="C29" s="183"/>
      <c r="D29" s="8" t="s">
        <v>197</v>
      </c>
      <c r="E29" s="183"/>
      <c r="F29" s="89">
        <v>4.14159976587486</v>
      </c>
      <c r="G29" s="89">
        <v>3.72</v>
      </c>
      <c r="H29" s="89">
        <v>3.758556366574396</v>
      </c>
      <c r="I29" s="89">
        <v>3.938998949</v>
      </c>
      <c r="J29" s="89">
        <v>4.049529869</v>
      </c>
      <c r="K29" s="89">
        <v>4.538242408</v>
      </c>
      <c r="L29" s="87"/>
      <c r="M29" s="57"/>
      <c r="N29" s="57"/>
      <c r="O29" s="57"/>
      <c r="P29" s="57"/>
      <c r="Q29" s="57"/>
      <c r="R29" s="183"/>
      <c r="S29" s="183"/>
      <c r="T29" s="183"/>
      <c r="U29" s="183"/>
      <c r="V29" s="183"/>
      <c r="W29" s="183"/>
      <c r="X29" s="183"/>
      <c r="Y29" s="183"/>
      <c r="AT29" s="162"/>
      <c r="AU29" s="162"/>
      <c r="AV29" s="162"/>
      <c r="AW29" s="162"/>
      <c r="AX29" s="162"/>
      <c r="AY29" s="162"/>
    </row>
    <row r="30" spans="1:51" s="60" customFormat="1" ht="15">
      <c r="A30" s="183"/>
      <c r="B30" s="183"/>
      <c r="C30" s="183"/>
      <c r="D30" s="86"/>
      <c r="E30" s="183"/>
      <c r="F30" s="183"/>
      <c r="G30" s="183"/>
      <c r="H30" s="183"/>
      <c r="I30" s="183"/>
      <c r="J30" s="183"/>
      <c r="K30" s="183"/>
      <c r="L30" s="87"/>
      <c r="M30" s="183"/>
      <c r="N30" s="183"/>
      <c r="O30" s="183"/>
      <c r="P30" s="183"/>
      <c r="Q30" s="183"/>
      <c r="R30" s="183"/>
      <c r="S30" s="183"/>
      <c r="T30" s="183"/>
      <c r="U30" s="183"/>
      <c r="V30" s="183"/>
      <c r="W30" s="183"/>
      <c r="X30" s="183"/>
      <c r="Y30" s="183"/>
      <c r="AT30" s="162"/>
      <c r="AU30" s="162"/>
      <c r="AV30" s="162"/>
      <c r="AW30" s="162"/>
      <c r="AX30" s="162"/>
      <c r="AY30" s="162"/>
    </row>
    <row r="31" spans="1:51" s="60" customFormat="1" ht="14.25">
      <c r="A31" s="183"/>
      <c r="B31" s="183"/>
      <c r="C31" s="183"/>
      <c r="D31" s="20" t="s">
        <v>198</v>
      </c>
      <c r="E31" s="183"/>
      <c r="F31" s="183"/>
      <c r="G31" s="183"/>
      <c r="H31" s="183"/>
      <c r="I31" s="183"/>
      <c r="J31" s="183"/>
      <c r="K31" s="183"/>
      <c r="L31" s="183"/>
      <c r="M31" s="183"/>
      <c r="N31" s="183"/>
      <c r="O31" s="183"/>
      <c r="P31" s="183"/>
      <c r="Q31" s="183"/>
      <c r="R31" s="183"/>
      <c r="S31" s="183"/>
      <c r="T31" s="183"/>
      <c r="U31" s="183"/>
      <c r="V31" s="183"/>
      <c r="W31" s="183"/>
      <c r="X31" s="183"/>
      <c r="Y31" s="183"/>
      <c r="AT31" s="162"/>
      <c r="AU31" s="162"/>
      <c r="AV31" s="162"/>
      <c r="AW31" s="162"/>
      <c r="AX31" s="162"/>
      <c r="AY31" s="162"/>
    </row>
    <row r="32" spans="1:51" s="60" customFormat="1" ht="14.25">
      <c r="A32" s="183"/>
      <c r="B32" s="183"/>
      <c r="C32" s="183"/>
      <c r="D32" s="8" t="s">
        <v>199</v>
      </c>
      <c r="E32" s="183"/>
      <c r="F32" s="164">
        <v>19.01526</v>
      </c>
      <c r="G32" s="164">
        <v>19.248168</v>
      </c>
      <c r="H32" s="164">
        <v>19.7349152730863</v>
      </c>
      <c r="I32" s="164">
        <v>20.409652</v>
      </c>
      <c r="J32" s="164">
        <v>21.497937</v>
      </c>
      <c r="K32" s="164">
        <v>21.026792</v>
      </c>
      <c r="L32" s="183"/>
      <c r="M32" s="164">
        <v>19.248168</v>
      </c>
      <c r="N32" s="164">
        <v>19.7349152730863</v>
      </c>
      <c r="O32" s="164">
        <v>20.409652</v>
      </c>
      <c r="P32" s="164">
        <v>21.497937</v>
      </c>
      <c r="Q32" s="164">
        <f aca="true" t="shared" si="1" ref="Q32:Q39">+K32</f>
        <v>21.026792</v>
      </c>
      <c r="R32" s="183"/>
      <c r="S32" s="183"/>
      <c r="T32" s="183"/>
      <c r="U32" s="183"/>
      <c r="V32" s="183"/>
      <c r="W32" s="183"/>
      <c r="X32" s="183"/>
      <c r="Y32" s="183"/>
      <c r="AT32" s="162"/>
      <c r="AU32" s="162"/>
      <c r="AV32" s="162"/>
      <c r="AW32" s="162"/>
      <c r="AX32" s="162"/>
      <c r="AY32" s="162"/>
    </row>
    <row r="33" spans="1:51" s="60" customFormat="1" ht="14.25">
      <c r="A33" s="183"/>
      <c r="B33" s="183"/>
      <c r="C33" s="183"/>
      <c r="D33" s="8" t="s">
        <v>200</v>
      </c>
      <c r="E33" s="183"/>
      <c r="F33" s="31">
        <v>12908.509432789999</v>
      </c>
      <c r="G33" s="31">
        <v>3485.5465920300003</v>
      </c>
      <c r="H33" s="31">
        <v>7185.472134770617</v>
      </c>
      <c r="I33" s="31">
        <v>11996.90647384</v>
      </c>
      <c r="J33" s="31">
        <v>17371.44657746</v>
      </c>
      <c r="K33" s="31">
        <v>4581.837081260001</v>
      </c>
      <c r="L33" s="183"/>
      <c r="M33" s="31">
        <v>3485.5465920300003</v>
      </c>
      <c r="N33" s="31">
        <v>3699.925542740617</v>
      </c>
      <c r="O33" s="31">
        <v>4811.434339069382</v>
      </c>
      <c r="P33" s="31">
        <v>5374.54010362</v>
      </c>
      <c r="Q33" s="31">
        <f t="shared" si="1"/>
        <v>4581.837081260001</v>
      </c>
      <c r="R33" s="183"/>
      <c r="S33" s="183"/>
      <c r="T33" s="183"/>
      <c r="U33" s="183"/>
      <c r="V33" s="183"/>
      <c r="W33" s="183"/>
      <c r="X33" s="183"/>
      <c r="Y33" s="183"/>
      <c r="AT33" s="162"/>
      <c r="AU33" s="162"/>
      <c r="AV33" s="162"/>
      <c r="AW33" s="162"/>
      <c r="AX33" s="162"/>
      <c r="AY33" s="162"/>
    </row>
    <row r="34" spans="1:51" s="60" customFormat="1" ht="14.25">
      <c r="A34" s="183"/>
      <c r="B34" s="183"/>
      <c r="C34" s="183"/>
      <c r="D34" s="8" t="s">
        <v>201</v>
      </c>
      <c r="E34" s="183"/>
      <c r="F34" s="164">
        <v>7.208705</v>
      </c>
      <c r="G34" s="164">
        <v>7.221515</v>
      </c>
      <c r="H34" s="164">
        <v>7.210484</v>
      </c>
      <c r="I34" s="164">
        <v>7.19969</v>
      </c>
      <c r="J34" s="164">
        <v>7.196979</v>
      </c>
      <c r="K34" s="164">
        <v>7.185976</v>
      </c>
      <c r="L34" s="183"/>
      <c r="M34" s="164">
        <v>7.221515</v>
      </c>
      <c r="N34" s="164">
        <v>7.210484</v>
      </c>
      <c r="O34" s="164">
        <v>7.19969</v>
      </c>
      <c r="P34" s="164">
        <v>7.196979</v>
      </c>
      <c r="Q34" s="164">
        <f t="shared" si="1"/>
        <v>7.185976</v>
      </c>
      <c r="R34" s="183"/>
      <c r="S34" s="183"/>
      <c r="T34" s="183"/>
      <c r="U34" s="183"/>
      <c r="V34" s="183"/>
      <c r="W34" s="183"/>
      <c r="X34" s="183"/>
      <c r="Y34" s="183"/>
      <c r="AT34" s="162"/>
      <c r="AU34" s="162"/>
      <c r="AV34" s="162"/>
      <c r="AW34" s="162"/>
      <c r="AX34" s="162"/>
      <c r="AY34" s="162"/>
    </row>
    <row r="35" spans="1:51" s="60" customFormat="1" ht="14.25">
      <c r="A35" s="183"/>
      <c r="B35" s="183"/>
      <c r="C35" s="183"/>
      <c r="D35" s="8" t="s">
        <v>202</v>
      </c>
      <c r="E35" s="183"/>
      <c r="F35" s="31">
        <v>14123.220424309999</v>
      </c>
      <c r="G35" s="31">
        <v>3574.41144748</v>
      </c>
      <c r="H35" s="31">
        <v>7461.650972576681</v>
      </c>
      <c r="I35" s="31">
        <v>11262.594661199999</v>
      </c>
      <c r="J35" s="31">
        <v>15690.16128756</v>
      </c>
      <c r="K35" s="31">
        <v>3703.69475835</v>
      </c>
      <c r="L35" s="183"/>
      <c r="M35" s="31">
        <v>3574.41144748</v>
      </c>
      <c r="N35" s="31">
        <v>3887.239525096681</v>
      </c>
      <c r="O35" s="31">
        <v>3800.943688623318</v>
      </c>
      <c r="P35" s="31">
        <v>4427.5666263600015</v>
      </c>
      <c r="Q35" s="31">
        <f t="shared" si="1"/>
        <v>3703.69475835</v>
      </c>
      <c r="R35" s="183"/>
      <c r="S35" s="183"/>
      <c r="T35" s="183"/>
      <c r="U35" s="183"/>
      <c r="V35" s="183"/>
      <c r="W35" s="183"/>
      <c r="X35" s="183"/>
      <c r="Y35" s="183"/>
      <c r="AT35" s="162"/>
      <c r="AU35" s="162"/>
      <c r="AV35" s="162"/>
      <c r="AW35" s="162"/>
      <c r="AX35" s="162"/>
      <c r="AY35" s="162"/>
    </row>
    <row r="36" spans="1:51" s="60" customFormat="1" ht="14.25">
      <c r="A36" s="183"/>
      <c r="B36" s="183"/>
      <c r="C36" s="183"/>
      <c r="D36" s="8" t="s">
        <v>203</v>
      </c>
      <c r="E36" s="183"/>
      <c r="F36" s="164">
        <v>0.410791</v>
      </c>
      <c r="G36" s="164">
        <v>0.411037</v>
      </c>
      <c r="H36" s="164">
        <v>0.414974</v>
      </c>
      <c r="I36" s="164">
        <v>0.415494</v>
      </c>
      <c r="J36" s="164">
        <v>0.41446</v>
      </c>
      <c r="K36" s="164">
        <v>0.412836</v>
      </c>
      <c r="L36" s="183"/>
      <c r="M36" s="164">
        <v>0.411037</v>
      </c>
      <c r="N36" s="164">
        <v>0.414974</v>
      </c>
      <c r="O36" s="164">
        <v>0.415494</v>
      </c>
      <c r="P36" s="164">
        <v>0.41446</v>
      </c>
      <c r="Q36" s="164">
        <f t="shared" si="1"/>
        <v>0.412836</v>
      </c>
      <c r="R36" s="183"/>
      <c r="S36" s="183"/>
      <c r="T36" s="183"/>
      <c r="U36" s="183"/>
      <c r="V36" s="183"/>
      <c r="W36" s="183"/>
      <c r="X36" s="183"/>
      <c r="Y36" s="183"/>
      <c r="AT36" s="162"/>
      <c r="AU36" s="162"/>
      <c r="AV36" s="162"/>
      <c r="AW36" s="162"/>
      <c r="AX36" s="162"/>
      <c r="AY36" s="162"/>
    </row>
    <row r="37" spans="1:51" s="60" customFormat="1" ht="14.25">
      <c r="A37" s="183"/>
      <c r="B37" s="183"/>
      <c r="C37" s="183"/>
      <c r="D37" s="8" t="s">
        <v>204</v>
      </c>
      <c r="E37" s="183"/>
      <c r="F37" s="31">
        <v>1115.172199</v>
      </c>
      <c r="G37" s="31">
        <v>259.296484</v>
      </c>
      <c r="H37" s="31">
        <v>543.550693</v>
      </c>
      <c r="I37" s="31">
        <v>846.692509</v>
      </c>
      <c r="J37" s="31">
        <v>1144.102817</v>
      </c>
      <c r="K37" s="31">
        <v>256.539062</v>
      </c>
      <c r="L37" s="183"/>
      <c r="M37" s="31">
        <v>259.296484</v>
      </c>
      <c r="N37" s="31">
        <v>284.254209</v>
      </c>
      <c r="O37" s="31">
        <v>303.14181599999995</v>
      </c>
      <c r="P37" s="31">
        <v>297.410308</v>
      </c>
      <c r="Q37" s="31">
        <f t="shared" si="1"/>
        <v>256.539062</v>
      </c>
      <c r="R37" s="183"/>
      <c r="S37" s="183"/>
      <c r="T37" s="183"/>
      <c r="U37" s="183"/>
      <c r="V37" s="183"/>
      <c r="W37" s="183"/>
      <c r="X37" s="183"/>
      <c r="Y37" s="183"/>
      <c r="AT37" s="162"/>
      <c r="AU37" s="162"/>
      <c r="AV37" s="162"/>
      <c r="AW37" s="162"/>
      <c r="AX37" s="162"/>
      <c r="AY37" s="162"/>
    </row>
    <row r="38" spans="1:51" s="60" customFormat="1" ht="14.25">
      <c r="A38" s="183"/>
      <c r="B38" s="183"/>
      <c r="C38" s="183"/>
      <c r="D38" s="8" t="s">
        <v>205</v>
      </c>
      <c r="E38" s="183"/>
      <c r="F38" s="164">
        <v>0.110019</v>
      </c>
      <c r="G38" s="164">
        <v>0.119057</v>
      </c>
      <c r="H38" s="164">
        <v>0.127267215993981</v>
      </c>
      <c r="I38" s="164">
        <v>0.129837</v>
      </c>
      <c r="J38" s="164">
        <v>0.128274</v>
      </c>
      <c r="K38" s="164">
        <v>0.138305</v>
      </c>
      <c r="L38" s="183"/>
      <c r="M38" s="164">
        <v>0.119057</v>
      </c>
      <c r="N38" s="164">
        <v>0.127267215993981</v>
      </c>
      <c r="O38" s="164">
        <v>0.129837</v>
      </c>
      <c r="P38" s="164">
        <v>0.128274</v>
      </c>
      <c r="Q38" s="164">
        <f t="shared" si="1"/>
        <v>0.138305</v>
      </c>
      <c r="R38" s="183"/>
      <c r="S38" s="183"/>
      <c r="T38" s="183"/>
      <c r="U38" s="183"/>
      <c r="V38" s="183"/>
      <c r="W38" s="183"/>
      <c r="X38" s="183"/>
      <c r="Y38" s="183"/>
      <c r="AT38" s="162"/>
      <c r="AU38" s="162"/>
      <c r="AV38" s="162"/>
      <c r="AW38" s="162"/>
      <c r="AX38" s="162"/>
      <c r="AY38" s="162"/>
    </row>
    <row r="39" spans="1:51" s="60" customFormat="1" ht="14.25">
      <c r="A39" s="183"/>
      <c r="B39" s="183"/>
      <c r="C39" s="183"/>
      <c r="D39" s="8" t="s">
        <v>206</v>
      </c>
      <c r="E39" s="183"/>
      <c r="F39" s="31">
        <v>16164.888799029999</v>
      </c>
      <c r="G39" s="31">
        <v>4062.37420645932</v>
      </c>
      <c r="H39" s="31">
        <v>7798.561249816829</v>
      </c>
      <c r="I39" s="31">
        <v>12784.575511743</v>
      </c>
      <c r="J39" s="31">
        <v>17911.75441785</v>
      </c>
      <c r="K39" s="31">
        <v>4303.84522011</v>
      </c>
      <c r="L39" s="183"/>
      <c r="M39" s="31">
        <v>4062.37420645932</v>
      </c>
      <c r="N39" s="31">
        <v>3736.1870433575095</v>
      </c>
      <c r="O39" s="31">
        <v>4986.014261926171</v>
      </c>
      <c r="P39" s="31">
        <v>5127.178906106999</v>
      </c>
      <c r="Q39" s="31">
        <f t="shared" si="1"/>
        <v>4303.84522011</v>
      </c>
      <c r="R39" s="183"/>
      <c r="S39" s="183"/>
      <c r="T39" s="183"/>
      <c r="U39" s="183"/>
      <c r="V39" s="183"/>
      <c r="W39" s="183"/>
      <c r="X39" s="183"/>
      <c r="Y39" s="183"/>
      <c r="AT39" s="162"/>
      <c r="AU39" s="162"/>
      <c r="AV39" s="162"/>
      <c r="AW39" s="162"/>
      <c r="AX39" s="162"/>
      <c r="AY39" s="162"/>
    </row>
    <row r="40" spans="1:51" s="60" customFormat="1" ht="14.25">
      <c r="A40" s="183"/>
      <c r="B40" s="183"/>
      <c r="C40" s="183"/>
      <c r="D40" s="8"/>
      <c r="E40" s="183"/>
      <c r="F40" s="183"/>
      <c r="G40" s="183"/>
      <c r="H40" s="183"/>
      <c r="I40" s="183"/>
      <c r="J40" s="183"/>
      <c r="K40" s="183"/>
      <c r="L40" s="183"/>
      <c r="M40" s="183"/>
      <c r="N40" s="183"/>
      <c r="O40" s="183"/>
      <c r="P40" s="183"/>
      <c r="Q40" s="183"/>
      <c r="R40" s="183"/>
      <c r="S40" s="183"/>
      <c r="T40" s="183"/>
      <c r="U40" s="183"/>
      <c r="V40" s="183"/>
      <c r="W40" s="183"/>
      <c r="X40" s="183"/>
      <c r="Y40" s="183"/>
      <c r="AT40" s="162"/>
      <c r="AU40" s="162"/>
      <c r="AV40" s="162"/>
      <c r="AW40" s="162"/>
      <c r="AX40" s="162"/>
      <c r="AY40" s="162"/>
    </row>
    <row r="41" spans="1:51" s="60" customFormat="1" ht="14.25">
      <c r="A41" s="183"/>
      <c r="B41" s="183"/>
      <c r="C41" s="183"/>
      <c r="D41" s="20" t="s">
        <v>207</v>
      </c>
      <c r="E41" s="183"/>
      <c r="F41" s="183"/>
      <c r="G41" s="183"/>
      <c r="H41" s="183"/>
      <c r="I41" s="183"/>
      <c r="J41" s="183"/>
      <c r="K41" s="183"/>
      <c r="L41" s="183"/>
      <c r="M41" s="183"/>
      <c r="N41" s="183"/>
      <c r="O41" s="183"/>
      <c r="P41" s="183"/>
      <c r="Q41" s="183"/>
      <c r="R41" s="183"/>
      <c r="S41" s="183"/>
      <c r="T41" s="183"/>
      <c r="U41" s="183"/>
      <c r="V41" s="183"/>
      <c r="W41" s="183"/>
      <c r="X41" s="183"/>
      <c r="Y41" s="183"/>
      <c r="AT41" s="162"/>
      <c r="AU41" s="162"/>
      <c r="AV41" s="162"/>
      <c r="AW41" s="162"/>
      <c r="AX41" s="162"/>
      <c r="AY41" s="162"/>
    </row>
    <row r="42" spans="1:51" s="60" customFormat="1" ht="14.25">
      <c r="A42" s="183"/>
      <c r="B42" s="183"/>
      <c r="C42" s="183"/>
      <c r="D42" s="8" t="s">
        <v>208</v>
      </c>
      <c r="E42" s="183"/>
      <c r="F42" s="89">
        <v>375.795436</v>
      </c>
      <c r="G42" s="89">
        <v>86.309638</v>
      </c>
      <c r="H42" s="89">
        <v>178.599674</v>
      </c>
      <c r="I42" s="89">
        <v>266.269721</v>
      </c>
      <c r="J42" s="89">
        <v>359.803996</v>
      </c>
      <c r="K42" s="89">
        <v>76.052993</v>
      </c>
      <c r="L42" s="183"/>
      <c r="M42" s="89">
        <v>86.309638</v>
      </c>
      <c r="N42" s="89">
        <v>92.29003599999999</v>
      </c>
      <c r="O42" s="89">
        <v>87.67004700000001</v>
      </c>
      <c r="P42" s="89">
        <v>93.53427499999998</v>
      </c>
      <c r="Q42" s="89">
        <f>+K42</f>
        <v>76.052993</v>
      </c>
      <c r="R42" s="183"/>
      <c r="S42" s="183"/>
      <c r="T42" s="183"/>
      <c r="U42" s="183"/>
      <c r="V42" s="183"/>
      <c r="W42" s="183"/>
      <c r="X42" s="183"/>
      <c r="Y42" s="183"/>
      <c r="AT42" s="162"/>
      <c r="AU42" s="162"/>
      <c r="AV42" s="162"/>
      <c r="AW42" s="162"/>
      <c r="AX42" s="162"/>
      <c r="AY42" s="162"/>
    </row>
    <row r="43" spans="1:51" s="60" customFormat="1" ht="14.25">
      <c r="A43" s="183"/>
      <c r="B43" s="183"/>
      <c r="C43" s="183"/>
      <c r="D43" s="8" t="s">
        <v>209</v>
      </c>
      <c r="E43" s="183"/>
      <c r="F43" s="89">
        <v>21.74768</v>
      </c>
      <c r="G43" s="89">
        <v>5.837603</v>
      </c>
      <c r="H43" s="89">
        <v>11.760955643622253</v>
      </c>
      <c r="I43" s="89">
        <v>17.685476</v>
      </c>
      <c r="J43" s="89">
        <v>24.695016</v>
      </c>
      <c r="K43" s="89">
        <v>6.630049</v>
      </c>
      <c r="L43" s="183"/>
      <c r="M43" s="89">
        <v>5.837603</v>
      </c>
      <c r="N43" s="89">
        <v>5.923352643622254</v>
      </c>
      <c r="O43" s="89">
        <v>5.924520356377748</v>
      </c>
      <c r="P43" s="89">
        <v>7.009539999999998</v>
      </c>
      <c r="Q43" s="89">
        <f>+K43</f>
        <v>6.630049</v>
      </c>
      <c r="R43" s="183"/>
      <c r="S43" s="183"/>
      <c r="T43" s="183"/>
      <c r="U43" s="183"/>
      <c r="V43" s="183"/>
      <c r="W43" s="183"/>
      <c r="X43" s="183"/>
      <c r="Y43" s="183"/>
      <c r="AT43" s="162"/>
      <c r="AU43" s="162"/>
      <c r="AV43" s="162"/>
      <c r="AW43" s="162"/>
      <c r="AX43" s="162"/>
      <c r="AY43" s="162"/>
    </row>
    <row r="44" spans="1:25" s="60" customFormat="1" ht="14.25">
      <c r="A44" s="183"/>
      <c r="B44" s="183"/>
      <c r="C44" s="183"/>
      <c r="D44" s="8"/>
      <c r="E44" s="183"/>
      <c r="F44" s="183"/>
      <c r="G44" s="183"/>
      <c r="H44" s="183"/>
      <c r="I44" s="183"/>
      <c r="J44" s="183"/>
      <c r="K44" s="183"/>
      <c r="L44" s="183"/>
      <c r="M44" s="183"/>
      <c r="N44" s="183"/>
      <c r="O44" s="183"/>
      <c r="P44" s="183"/>
      <c r="Q44" s="183"/>
      <c r="R44" s="183"/>
      <c r="S44" s="183"/>
      <c r="T44" s="183"/>
      <c r="U44" s="183"/>
      <c r="V44" s="183"/>
      <c r="W44" s="183"/>
      <c r="X44" s="183"/>
      <c r="Y44" s="183"/>
    </row>
    <row r="45" spans="4:33" ht="15.75">
      <c r="D45" s="78" t="s">
        <v>101</v>
      </c>
      <c r="F45" s="46"/>
      <c r="G45" s="46"/>
      <c r="H45" s="46"/>
      <c r="I45" s="46"/>
      <c r="J45" s="46"/>
      <c r="K45" s="46"/>
      <c r="L45" s="46"/>
      <c r="M45" s="46"/>
      <c r="N45" s="46"/>
      <c r="O45" s="46"/>
      <c r="P45" s="46"/>
      <c r="Q45" s="46"/>
      <c r="Z45" s="60"/>
      <c r="AA45" s="60"/>
      <c r="AB45" s="60"/>
      <c r="AC45" s="60"/>
      <c r="AD45" s="60"/>
      <c r="AE45" s="60"/>
      <c r="AF45" s="60"/>
      <c r="AG45" s="60"/>
    </row>
    <row r="46" spans="4:33" ht="15" thickBot="1">
      <c r="D46" s="79" t="s">
        <v>69</v>
      </c>
      <c r="F46" s="79"/>
      <c r="G46" s="79"/>
      <c r="H46" s="79"/>
      <c r="I46" s="79"/>
      <c r="J46" s="79"/>
      <c r="K46" s="79"/>
      <c r="L46" s="46"/>
      <c r="M46" s="79"/>
      <c r="N46" s="79"/>
      <c r="O46" s="79"/>
      <c r="P46" s="79"/>
      <c r="Q46" s="79"/>
      <c r="Z46" s="60"/>
      <c r="AA46" s="60"/>
      <c r="AB46" s="60"/>
      <c r="AC46" s="60"/>
      <c r="AD46" s="60"/>
      <c r="AE46" s="60"/>
      <c r="AF46" s="60"/>
      <c r="AG46" s="60"/>
    </row>
    <row r="47" spans="1:25" s="60" customFormat="1" ht="15" thickTop="1">
      <c r="A47" s="183"/>
      <c r="B47" s="183"/>
      <c r="C47" s="183"/>
      <c r="D47" s="183"/>
      <c r="E47" s="183"/>
      <c r="F47" s="183"/>
      <c r="G47" s="183"/>
      <c r="H47" s="183"/>
      <c r="I47" s="183"/>
      <c r="J47" s="183"/>
      <c r="K47" s="183"/>
      <c r="M47" s="183"/>
      <c r="N47" s="183"/>
      <c r="O47" s="183"/>
      <c r="P47" s="183"/>
      <c r="Q47" s="183"/>
      <c r="R47" s="183"/>
      <c r="S47" s="183"/>
      <c r="T47" s="183"/>
      <c r="U47" s="183"/>
      <c r="V47" s="183"/>
      <c r="W47" s="183"/>
      <c r="X47" s="183"/>
      <c r="Y47" s="183"/>
    </row>
    <row r="48" spans="1:33" s="46" customFormat="1" ht="14.25">
      <c r="A48" s="65"/>
      <c r="B48" s="65"/>
      <c r="C48" s="65"/>
      <c r="D48" s="11" t="s">
        <v>51</v>
      </c>
      <c r="E48" s="65"/>
      <c r="F48" s="83">
        <v>592.32188</v>
      </c>
      <c r="G48" s="83">
        <v>139.593</v>
      </c>
      <c r="H48" s="83">
        <v>306.22813</v>
      </c>
      <c r="I48" s="83">
        <v>476.91185</v>
      </c>
      <c r="J48" s="83">
        <v>663.77147</v>
      </c>
      <c r="K48" s="83">
        <v>165.2463</v>
      </c>
      <c r="M48" s="83">
        <v>139.593</v>
      </c>
      <c r="N48" s="83">
        <v>166.63513000000003</v>
      </c>
      <c r="O48" s="83">
        <v>170.68372</v>
      </c>
      <c r="P48" s="83">
        <v>186.85962</v>
      </c>
      <c r="Q48" s="83">
        <f>+K48</f>
        <v>165.2463</v>
      </c>
      <c r="R48" s="183"/>
      <c r="S48" s="183"/>
      <c r="T48" s="183"/>
      <c r="U48" s="183"/>
      <c r="V48" s="183"/>
      <c r="W48" s="183"/>
      <c r="X48" s="183"/>
      <c r="Y48" s="183"/>
      <c r="Z48" s="60"/>
      <c r="AA48" s="60"/>
      <c r="AB48" s="60"/>
      <c r="AC48" s="60"/>
      <c r="AD48" s="60"/>
      <c r="AE48" s="60"/>
      <c r="AF48" s="60"/>
      <c r="AG48" s="60"/>
    </row>
    <row r="49" spans="1:33" s="46" customFormat="1" ht="14.25">
      <c r="A49" s="65"/>
      <c r="B49" s="65"/>
      <c r="C49" s="65"/>
      <c r="D49" s="11" t="s">
        <v>52</v>
      </c>
      <c r="E49" s="65"/>
      <c r="F49" s="83">
        <v>359.70439</v>
      </c>
      <c r="G49" s="83">
        <v>95.763</v>
      </c>
      <c r="H49" s="83">
        <v>190.06360999999998</v>
      </c>
      <c r="I49" s="83">
        <v>281.71224000000007</v>
      </c>
      <c r="J49" s="83">
        <v>375.27526</v>
      </c>
      <c r="K49" s="83">
        <v>90.13783000000001</v>
      </c>
      <c r="M49" s="83">
        <v>95.763</v>
      </c>
      <c r="N49" s="83">
        <v>94.30060999999998</v>
      </c>
      <c r="O49" s="83">
        <v>91.64863000000008</v>
      </c>
      <c r="P49" s="83">
        <v>93.55106999999998</v>
      </c>
      <c r="Q49" s="83">
        <f>+K49</f>
        <v>90.13783000000001</v>
      </c>
      <c r="R49" s="183"/>
      <c r="S49" s="183"/>
      <c r="T49" s="183"/>
      <c r="U49" s="183"/>
      <c r="V49" s="183"/>
      <c r="W49" s="183"/>
      <c r="X49" s="183"/>
      <c r="Y49" s="183"/>
      <c r="Z49" s="60"/>
      <c r="AA49" s="60"/>
      <c r="AB49" s="60"/>
      <c r="AC49" s="60"/>
      <c r="AD49" s="60"/>
      <c r="AE49" s="60"/>
      <c r="AF49" s="60"/>
      <c r="AG49" s="60"/>
    </row>
    <row r="50" spans="1:25" s="60" customFormat="1" ht="14.25">
      <c r="A50" s="10"/>
      <c r="B50" s="183"/>
      <c r="C50" s="183"/>
      <c r="D50" s="12" t="s">
        <v>35</v>
      </c>
      <c r="E50" s="65"/>
      <c r="F50" s="93"/>
      <c r="G50" s="93"/>
      <c r="H50" s="93"/>
      <c r="I50" s="93"/>
      <c r="J50" s="93"/>
      <c r="K50" s="93"/>
      <c r="L50" s="46"/>
      <c r="M50" s="93"/>
      <c r="N50" s="93"/>
      <c r="O50" s="93"/>
      <c r="P50" s="93"/>
      <c r="Q50" s="93"/>
      <c r="R50" s="183"/>
      <c r="S50" s="183"/>
      <c r="T50" s="183"/>
      <c r="U50" s="183"/>
      <c r="V50" s="183"/>
      <c r="W50" s="183"/>
      <c r="X50" s="183"/>
      <c r="Y50" s="183"/>
    </row>
    <row r="51" spans="1:25" s="60" customFormat="1" ht="14.25">
      <c r="A51" s="20"/>
      <c r="B51" s="183"/>
      <c r="C51" s="183"/>
      <c r="D51" s="13" t="s">
        <v>53</v>
      </c>
      <c r="E51" s="65"/>
      <c r="F51" s="94">
        <v>952.02627</v>
      </c>
      <c r="G51" s="94">
        <v>235.356</v>
      </c>
      <c r="H51" s="94">
        <v>496.29174</v>
      </c>
      <c r="I51" s="94">
        <v>758.62409</v>
      </c>
      <c r="J51" s="94">
        <v>1039.04673</v>
      </c>
      <c r="K51" s="94">
        <v>255.38413</v>
      </c>
      <c r="L51" s="46"/>
      <c r="M51" s="94">
        <v>235.356</v>
      </c>
      <c r="N51" s="94">
        <v>260.93574</v>
      </c>
      <c r="O51" s="94">
        <v>262.33235</v>
      </c>
      <c r="P51" s="94">
        <v>280.41068999999993</v>
      </c>
      <c r="Q51" s="94">
        <f>+K51</f>
        <v>255.38413</v>
      </c>
      <c r="R51" s="183"/>
      <c r="S51" s="183"/>
      <c r="T51" s="183"/>
      <c r="U51" s="183"/>
      <c r="V51" s="183"/>
      <c r="W51" s="183"/>
      <c r="X51" s="183"/>
      <c r="Y51" s="183"/>
    </row>
    <row r="52" spans="1:25" s="60" customFormat="1" ht="14.25">
      <c r="A52" s="10"/>
      <c r="B52" s="183"/>
      <c r="C52" s="183"/>
      <c r="D52" s="14" t="s">
        <v>35</v>
      </c>
      <c r="E52" s="65"/>
      <c r="F52" s="54"/>
      <c r="G52" s="54"/>
      <c r="H52" s="54"/>
      <c r="I52" s="54"/>
      <c r="J52" s="54"/>
      <c r="K52" s="54"/>
      <c r="L52" s="46"/>
      <c r="M52" s="54"/>
      <c r="N52" s="54"/>
      <c r="O52" s="54"/>
      <c r="P52" s="54"/>
      <c r="Q52" s="54"/>
      <c r="R52" s="183"/>
      <c r="S52" s="183"/>
      <c r="T52" s="183"/>
      <c r="U52" s="183"/>
      <c r="V52" s="183"/>
      <c r="W52" s="183"/>
      <c r="X52" s="183"/>
      <c r="Y52" s="183"/>
    </row>
    <row r="53" spans="1:25" s="60" customFormat="1" ht="14.25">
      <c r="A53" s="20"/>
      <c r="B53" s="183"/>
      <c r="C53" s="183"/>
      <c r="D53" s="11" t="s">
        <v>21</v>
      </c>
      <c r="E53" s="65"/>
      <c r="F53" s="83">
        <v>271.03064</v>
      </c>
      <c r="G53" s="83">
        <v>64.69</v>
      </c>
      <c r="H53" s="83">
        <v>136.19447</v>
      </c>
      <c r="I53" s="83">
        <v>218.95897</v>
      </c>
      <c r="J53" s="83">
        <v>311.29085</v>
      </c>
      <c r="K53" s="83">
        <v>84.09530000000001</v>
      </c>
      <c r="L53" s="46"/>
      <c r="M53" s="83">
        <v>64.69</v>
      </c>
      <c r="N53" s="83">
        <v>71.50447</v>
      </c>
      <c r="O53" s="83">
        <v>82.7645</v>
      </c>
      <c r="P53" s="83">
        <v>92.33187999999998</v>
      </c>
      <c r="Q53" s="83">
        <f aca="true" t="shared" si="2" ref="Q53:Q59">+K53</f>
        <v>84.09530000000001</v>
      </c>
      <c r="R53" s="183"/>
      <c r="S53" s="183"/>
      <c r="T53" s="183"/>
      <c r="U53" s="183"/>
      <c r="V53" s="183"/>
      <c r="W53" s="183"/>
      <c r="X53" s="183"/>
      <c r="Y53" s="183"/>
    </row>
    <row r="54" spans="1:25" s="60" customFormat="1" ht="14.25">
      <c r="A54" s="137"/>
      <c r="B54" s="183"/>
      <c r="C54" s="183"/>
      <c r="D54" s="15" t="s">
        <v>54</v>
      </c>
      <c r="E54" s="65"/>
      <c r="F54" s="83">
        <v>0</v>
      </c>
      <c r="G54" s="83">
        <v>0</v>
      </c>
      <c r="H54" s="83">
        <v>0</v>
      </c>
      <c r="I54" s="83">
        <v>0</v>
      </c>
      <c r="J54" s="83">
        <v>0</v>
      </c>
      <c r="K54" s="83">
        <v>0</v>
      </c>
      <c r="L54" s="46"/>
      <c r="M54" s="83">
        <v>0</v>
      </c>
      <c r="N54" s="83">
        <v>0</v>
      </c>
      <c r="O54" s="83">
        <v>0</v>
      </c>
      <c r="P54" s="83">
        <v>0</v>
      </c>
      <c r="Q54" s="83">
        <f t="shared" si="2"/>
        <v>0</v>
      </c>
      <c r="R54" s="183"/>
      <c r="S54" s="183"/>
      <c r="T54" s="183"/>
      <c r="U54" s="183"/>
      <c r="V54" s="183"/>
      <c r="W54" s="183"/>
      <c r="X54" s="183"/>
      <c r="Y54" s="183"/>
    </row>
    <row r="55" spans="2:25" s="60" customFormat="1" ht="14.25">
      <c r="B55" s="183"/>
      <c r="C55" s="183"/>
      <c r="D55" s="11" t="s">
        <v>23</v>
      </c>
      <c r="E55" s="65"/>
      <c r="F55" s="83">
        <v>30.552880000000002</v>
      </c>
      <c r="G55" s="83">
        <v>8.81</v>
      </c>
      <c r="H55" s="83">
        <v>15.29686</v>
      </c>
      <c r="I55" s="83">
        <v>23.82395</v>
      </c>
      <c r="J55" s="83">
        <v>31.39264</v>
      </c>
      <c r="K55" s="83">
        <v>6.7797600000000005</v>
      </c>
      <c r="L55" s="46"/>
      <c r="M55" s="83">
        <v>8.81</v>
      </c>
      <c r="N55" s="83">
        <v>6.48686</v>
      </c>
      <c r="O55" s="83">
        <v>8.52709</v>
      </c>
      <c r="P55" s="83">
        <v>7.56869</v>
      </c>
      <c r="Q55" s="83">
        <f t="shared" si="2"/>
        <v>6.7797600000000005</v>
      </c>
      <c r="R55" s="183"/>
      <c r="S55" s="183"/>
      <c r="T55" s="183"/>
      <c r="U55" s="183"/>
      <c r="V55" s="183"/>
      <c r="W55" s="183"/>
      <c r="X55" s="183"/>
      <c r="Y55" s="183"/>
    </row>
    <row r="56" spans="2:25" s="60" customFormat="1" ht="14.25">
      <c r="B56" s="183"/>
      <c r="C56" s="183"/>
      <c r="D56" s="11" t="s">
        <v>24</v>
      </c>
      <c r="E56" s="65"/>
      <c r="F56" s="83">
        <v>23.8072</v>
      </c>
      <c r="G56" s="83">
        <v>6.36</v>
      </c>
      <c r="H56" s="83">
        <v>13.28354</v>
      </c>
      <c r="I56" s="83">
        <v>19.926560000000002</v>
      </c>
      <c r="J56" s="83">
        <v>26.952599999999997</v>
      </c>
      <c r="K56" s="83">
        <v>7.588979999999999</v>
      </c>
      <c r="L56" s="46"/>
      <c r="M56" s="83">
        <v>6.36</v>
      </c>
      <c r="N56" s="83">
        <v>6.92354</v>
      </c>
      <c r="O56" s="83">
        <v>6.643020000000002</v>
      </c>
      <c r="P56" s="83">
        <v>7.026039999999995</v>
      </c>
      <c r="Q56" s="83">
        <f t="shared" si="2"/>
        <v>7.588979999999999</v>
      </c>
      <c r="R56" s="183"/>
      <c r="S56" s="183"/>
      <c r="T56" s="183"/>
      <c r="U56" s="183"/>
      <c r="V56" s="183"/>
      <c r="W56" s="183"/>
      <c r="X56" s="183"/>
      <c r="Y56" s="183"/>
    </row>
    <row r="57" spans="2:25" s="60" customFormat="1" ht="14.25">
      <c r="B57" s="183"/>
      <c r="C57" s="183"/>
      <c r="D57" s="11" t="s">
        <v>25</v>
      </c>
      <c r="E57" s="65"/>
      <c r="F57" s="83">
        <v>0</v>
      </c>
      <c r="G57" s="83">
        <v>0</v>
      </c>
      <c r="H57" s="83">
        <v>0</v>
      </c>
      <c r="I57" s="83">
        <v>0</v>
      </c>
      <c r="J57" s="83">
        <v>0</v>
      </c>
      <c r="K57" s="83">
        <v>0</v>
      </c>
      <c r="L57" s="46"/>
      <c r="M57" s="83">
        <v>0</v>
      </c>
      <c r="N57" s="83">
        <v>0</v>
      </c>
      <c r="O57" s="83">
        <v>0</v>
      </c>
      <c r="P57" s="83">
        <v>0</v>
      </c>
      <c r="Q57" s="83">
        <f t="shared" si="2"/>
        <v>0</v>
      </c>
      <c r="R57" s="183"/>
      <c r="S57" s="183"/>
      <c r="T57" s="183"/>
      <c r="U57" s="183"/>
      <c r="V57" s="183"/>
      <c r="W57" s="183"/>
      <c r="X57" s="183"/>
      <c r="Y57" s="183"/>
    </row>
    <row r="58" spans="2:25" s="60" customFormat="1" ht="14.25">
      <c r="B58" s="183"/>
      <c r="C58" s="183"/>
      <c r="D58" s="11" t="s">
        <v>26</v>
      </c>
      <c r="E58" s="65"/>
      <c r="F58" s="83">
        <v>33.36452</v>
      </c>
      <c r="G58" s="83">
        <v>7.968589999999999</v>
      </c>
      <c r="H58" s="83">
        <v>-1.6897200000000026</v>
      </c>
      <c r="I58" s="83">
        <v>1.5766000000000002</v>
      </c>
      <c r="J58" s="83">
        <v>10.409229999999999</v>
      </c>
      <c r="K58" s="83">
        <v>2.73923</v>
      </c>
      <c r="L58" s="46"/>
      <c r="M58" s="83">
        <v>7.968589999999999</v>
      </c>
      <c r="N58" s="83">
        <v>-9.658310000000002</v>
      </c>
      <c r="O58" s="83">
        <v>3.266320000000003</v>
      </c>
      <c r="P58" s="83">
        <v>8.832629999999998</v>
      </c>
      <c r="Q58" s="83">
        <f t="shared" si="2"/>
        <v>2.73923</v>
      </c>
      <c r="R58" s="183"/>
      <c r="S58" s="183"/>
      <c r="T58" s="183"/>
      <c r="U58" s="183"/>
      <c r="V58" s="183"/>
      <c r="W58" s="183"/>
      <c r="X58" s="183"/>
      <c r="Y58" s="183"/>
    </row>
    <row r="59" spans="2:25" s="60" customFormat="1" ht="14.25">
      <c r="B59" s="183"/>
      <c r="C59" s="183"/>
      <c r="D59" s="11" t="s">
        <v>55</v>
      </c>
      <c r="E59" s="65"/>
      <c r="F59" s="83">
        <v>389.81674000000004</v>
      </c>
      <c r="G59" s="83">
        <v>90.59639999999999</v>
      </c>
      <c r="H59" s="83">
        <v>222.61456</v>
      </c>
      <c r="I59" s="83">
        <v>314.47733</v>
      </c>
      <c r="J59" s="83">
        <v>417.78876</v>
      </c>
      <c r="K59" s="83">
        <v>86.88985000000001</v>
      </c>
      <c r="L59" s="46"/>
      <c r="M59" s="83">
        <v>90.59639999999999</v>
      </c>
      <c r="N59" s="83">
        <v>132.01816000000002</v>
      </c>
      <c r="O59" s="83">
        <v>91.86276999999998</v>
      </c>
      <c r="P59" s="83">
        <v>103.31143000000003</v>
      </c>
      <c r="Q59" s="83">
        <f t="shared" si="2"/>
        <v>86.88985000000001</v>
      </c>
      <c r="R59" s="183"/>
      <c r="S59" s="183"/>
      <c r="T59" s="183"/>
      <c r="U59" s="183"/>
      <c r="V59" s="183"/>
      <c r="W59" s="183"/>
      <c r="X59" s="183"/>
      <c r="Y59" s="183"/>
    </row>
    <row r="60" spans="1:25" s="60" customFormat="1" ht="14.25">
      <c r="A60" s="183"/>
      <c r="B60" s="183"/>
      <c r="C60" s="183"/>
      <c r="D60" s="16" t="s">
        <v>35</v>
      </c>
      <c r="E60" s="65"/>
      <c r="F60" s="83"/>
      <c r="G60" s="83"/>
      <c r="H60" s="83"/>
      <c r="I60" s="83"/>
      <c r="J60" s="83"/>
      <c r="K60" s="83"/>
      <c r="L60" s="46"/>
      <c r="M60" s="83"/>
      <c r="N60" s="83"/>
      <c r="O60" s="83"/>
      <c r="P60" s="83"/>
      <c r="Q60" s="83"/>
      <c r="R60" s="183"/>
      <c r="S60" s="183"/>
      <c r="T60" s="183"/>
      <c r="U60" s="183"/>
      <c r="V60" s="183"/>
      <c r="W60" s="183"/>
      <c r="X60" s="183"/>
      <c r="Y60" s="183"/>
    </row>
    <row r="61" spans="1:25" s="60" customFormat="1" ht="14.25">
      <c r="A61" s="183"/>
      <c r="B61" s="183"/>
      <c r="C61" s="183"/>
      <c r="D61" s="13" t="s">
        <v>56</v>
      </c>
      <c r="E61" s="65"/>
      <c r="F61" s="94">
        <v>748.5719800000002</v>
      </c>
      <c r="G61" s="94">
        <v>178.42498999999998</v>
      </c>
      <c r="H61" s="94">
        <v>385.69971</v>
      </c>
      <c r="I61" s="94">
        <v>578.76341</v>
      </c>
      <c r="J61" s="94">
        <v>797.8340800000001</v>
      </c>
      <c r="K61" s="94">
        <v>188.09312000000003</v>
      </c>
      <c r="L61" s="46"/>
      <c r="M61" s="94">
        <v>178.42498999999998</v>
      </c>
      <c r="N61" s="94">
        <v>207.27472</v>
      </c>
      <c r="O61" s="94">
        <v>193.06370000000004</v>
      </c>
      <c r="P61" s="94">
        <v>219.07067000000006</v>
      </c>
      <c r="Q61" s="94">
        <f>+K61</f>
        <v>188.09312000000003</v>
      </c>
      <c r="R61" s="183"/>
      <c r="S61" s="183"/>
      <c r="T61" s="183"/>
      <c r="U61" s="183"/>
      <c r="V61" s="183"/>
      <c r="W61" s="183"/>
      <c r="X61" s="183"/>
      <c r="Y61" s="183"/>
    </row>
    <row r="62" spans="1:25" s="60" customFormat="1" ht="14.25">
      <c r="A62" s="183"/>
      <c r="B62" s="183"/>
      <c r="C62" s="183"/>
      <c r="D62" s="17" t="s">
        <v>35</v>
      </c>
      <c r="E62" s="183"/>
      <c r="F62" s="95"/>
      <c r="G62" s="95"/>
      <c r="H62" s="95"/>
      <c r="I62" s="95"/>
      <c r="J62" s="95"/>
      <c r="K62" s="95"/>
      <c r="M62" s="95"/>
      <c r="N62" s="95"/>
      <c r="O62" s="95"/>
      <c r="P62" s="95"/>
      <c r="Q62" s="95"/>
      <c r="R62" s="183"/>
      <c r="S62" s="183"/>
      <c r="T62" s="183"/>
      <c r="U62" s="183"/>
      <c r="V62" s="183"/>
      <c r="W62" s="183"/>
      <c r="X62" s="183"/>
      <c r="Y62" s="183"/>
    </row>
    <row r="63" spans="1:25" s="60" customFormat="1" ht="14.25">
      <c r="A63" s="183"/>
      <c r="B63" s="183"/>
      <c r="C63" s="183"/>
      <c r="D63" s="13" t="s">
        <v>57</v>
      </c>
      <c r="E63" s="183"/>
      <c r="F63" s="94">
        <v>203.4543</v>
      </c>
      <c r="G63" s="94">
        <v>56.93101</v>
      </c>
      <c r="H63" s="94">
        <v>110.59203</v>
      </c>
      <c r="I63" s="94">
        <v>179.86068</v>
      </c>
      <c r="J63" s="94">
        <v>241.21265</v>
      </c>
      <c r="K63" s="94">
        <v>67.29101</v>
      </c>
      <c r="M63" s="94">
        <v>56.93101</v>
      </c>
      <c r="N63" s="94">
        <v>53.661020000000015</v>
      </c>
      <c r="O63" s="94">
        <v>69.26865000000001</v>
      </c>
      <c r="P63" s="94">
        <v>61.34002000000004</v>
      </c>
      <c r="Q63" s="94">
        <f>+K63</f>
        <v>67.29101</v>
      </c>
      <c r="R63" s="183"/>
      <c r="S63" s="183"/>
      <c r="T63" s="183"/>
      <c r="U63" s="183"/>
      <c r="V63" s="183"/>
      <c r="W63" s="183"/>
      <c r="X63" s="183"/>
      <c r="Y63" s="183"/>
    </row>
    <row r="64" spans="1:25" s="60" customFormat="1" ht="14.25">
      <c r="A64" s="183"/>
      <c r="B64" s="183"/>
      <c r="C64" s="183"/>
      <c r="D64" s="14" t="s">
        <v>35</v>
      </c>
      <c r="E64" s="183"/>
      <c r="F64" s="54"/>
      <c r="G64" s="54"/>
      <c r="H64" s="54"/>
      <c r="I64" s="54"/>
      <c r="J64" s="54"/>
      <c r="K64" s="54"/>
      <c r="M64" s="54"/>
      <c r="N64" s="54"/>
      <c r="O64" s="54"/>
      <c r="P64" s="54"/>
      <c r="Q64" s="54"/>
      <c r="R64" s="183"/>
      <c r="S64" s="183"/>
      <c r="T64" s="183"/>
      <c r="U64" s="183"/>
      <c r="V64" s="183"/>
      <c r="W64" s="183"/>
      <c r="X64" s="183"/>
      <c r="Y64" s="183"/>
    </row>
    <row r="65" spans="1:25" s="60" customFormat="1" ht="14.25">
      <c r="A65" s="183"/>
      <c r="B65" s="183"/>
      <c r="C65" s="183"/>
      <c r="D65" s="11" t="s">
        <v>30</v>
      </c>
      <c r="E65" s="183"/>
      <c r="F65" s="96">
        <v>4.165979999999999</v>
      </c>
      <c r="G65" s="96">
        <v>1.7449700000000001</v>
      </c>
      <c r="H65" s="96">
        <v>4.0142299999999995</v>
      </c>
      <c r="I65" s="96">
        <v>5.690840000000001</v>
      </c>
      <c r="J65" s="96">
        <v>98.91917</v>
      </c>
      <c r="K65" s="96">
        <v>3.42647</v>
      </c>
      <c r="M65" s="96">
        <v>1.7449700000000001</v>
      </c>
      <c r="N65" s="96">
        <v>2.269259999999999</v>
      </c>
      <c r="O65" s="96">
        <v>1.676610000000001</v>
      </c>
      <c r="P65" s="96">
        <v>93.22833</v>
      </c>
      <c r="Q65" s="96">
        <f>+K65</f>
        <v>3.42647</v>
      </c>
      <c r="R65" s="183"/>
      <c r="S65" s="183"/>
      <c r="T65" s="183"/>
      <c r="U65" s="183"/>
      <c r="V65" s="183"/>
      <c r="W65" s="183"/>
      <c r="X65" s="183"/>
      <c r="Y65" s="183"/>
    </row>
    <row r="66" spans="1:25" s="60" customFormat="1" ht="14.25">
      <c r="A66" s="183"/>
      <c r="B66" s="183"/>
      <c r="C66" s="183"/>
      <c r="D66" s="15"/>
      <c r="E66" s="183"/>
      <c r="F66" s="96"/>
      <c r="G66" s="96"/>
      <c r="H66" s="96"/>
      <c r="I66" s="96"/>
      <c r="J66" s="96"/>
      <c r="K66" s="96"/>
      <c r="M66" s="96"/>
      <c r="N66" s="96"/>
      <c r="O66" s="96"/>
      <c r="P66" s="96"/>
      <c r="Q66" s="96"/>
      <c r="R66" s="183"/>
      <c r="S66" s="183"/>
      <c r="T66" s="183"/>
      <c r="U66" s="183"/>
      <c r="V66" s="183"/>
      <c r="W66" s="183"/>
      <c r="X66" s="183"/>
      <c r="Y66" s="183"/>
    </row>
    <row r="67" spans="1:25" s="60" customFormat="1" ht="14.25">
      <c r="A67" s="183"/>
      <c r="B67" s="183"/>
      <c r="C67" s="183"/>
      <c r="D67" s="11"/>
      <c r="E67" s="183"/>
      <c r="F67" s="96"/>
      <c r="G67" s="96"/>
      <c r="H67" s="96"/>
      <c r="I67" s="96"/>
      <c r="J67" s="96"/>
      <c r="K67" s="96"/>
      <c r="M67" s="96"/>
      <c r="N67" s="96"/>
      <c r="O67" s="96"/>
      <c r="P67" s="96"/>
      <c r="Q67" s="96"/>
      <c r="R67" s="183"/>
      <c r="S67" s="183"/>
      <c r="T67" s="183"/>
      <c r="U67" s="183"/>
      <c r="V67" s="183"/>
      <c r="W67" s="183"/>
      <c r="X67" s="183"/>
      <c r="Y67" s="183"/>
    </row>
    <row r="68" spans="4:33" ht="14.25">
      <c r="D68" s="11" t="s">
        <v>35</v>
      </c>
      <c r="F68" s="97"/>
      <c r="G68" s="97"/>
      <c r="H68" s="97"/>
      <c r="I68" s="97"/>
      <c r="J68" s="97"/>
      <c r="K68" s="97"/>
      <c r="L68" s="183"/>
      <c r="M68" s="97"/>
      <c r="N68" s="97"/>
      <c r="O68" s="97"/>
      <c r="P68" s="97"/>
      <c r="Q68" s="97"/>
      <c r="Z68" s="60"/>
      <c r="AA68" s="60"/>
      <c r="AB68" s="60"/>
      <c r="AC68" s="60"/>
      <c r="AD68" s="60"/>
      <c r="AE68" s="60"/>
      <c r="AF68" s="60"/>
      <c r="AG68" s="60"/>
    </row>
    <row r="69" spans="4:33" ht="14.25">
      <c r="D69" s="13" t="s">
        <v>58</v>
      </c>
      <c r="F69" s="55">
        <v>207.62028</v>
      </c>
      <c r="G69" s="55">
        <v>58.67598</v>
      </c>
      <c r="H69" s="55">
        <v>114.60625999999999</v>
      </c>
      <c r="I69" s="55">
        <v>185.55151999999998</v>
      </c>
      <c r="J69" s="55">
        <v>340.13182</v>
      </c>
      <c r="K69" s="55">
        <v>70.71748</v>
      </c>
      <c r="L69" s="183"/>
      <c r="M69" s="55">
        <v>58.67598</v>
      </c>
      <c r="N69" s="55">
        <v>55.93028000000001</v>
      </c>
      <c r="O69" s="55">
        <v>70.94525999999999</v>
      </c>
      <c r="P69" s="55">
        <v>154.56835000000007</v>
      </c>
      <c r="Q69" s="55">
        <f>+K69</f>
        <v>70.71748</v>
      </c>
      <c r="Z69" s="60"/>
      <c r="AA69" s="60"/>
      <c r="AB69" s="60"/>
      <c r="AC69" s="60"/>
      <c r="AD69" s="60"/>
      <c r="AE69" s="60"/>
      <c r="AF69" s="60"/>
      <c r="AG69" s="60"/>
    </row>
    <row r="70" spans="4:33" ht="14.25">
      <c r="D70" s="18" t="s">
        <v>35</v>
      </c>
      <c r="F70" s="55"/>
      <c r="G70" s="55"/>
      <c r="H70" s="55"/>
      <c r="I70" s="55"/>
      <c r="J70" s="55"/>
      <c r="K70" s="55"/>
      <c r="L70" s="46"/>
      <c r="M70" s="55"/>
      <c r="N70" s="55"/>
      <c r="O70" s="55"/>
      <c r="P70" s="55"/>
      <c r="Q70" s="55"/>
      <c r="Z70" s="60"/>
      <c r="AA70" s="60"/>
      <c r="AB70" s="60"/>
      <c r="AC70" s="60"/>
      <c r="AD70" s="60"/>
      <c r="AE70" s="60"/>
      <c r="AF70" s="60"/>
      <c r="AG70" s="60"/>
    </row>
    <row r="71" spans="4:33" ht="14.25">
      <c r="D71" s="11" t="s">
        <v>32</v>
      </c>
      <c r="F71" s="96">
        <v>54.512269999999994</v>
      </c>
      <c r="G71" s="96">
        <v>16.31671</v>
      </c>
      <c r="H71" s="96">
        <v>31.60698</v>
      </c>
      <c r="I71" s="96">
        <v>51.431290000000004</v>
      </c>
      <c r="J71" s="96">
        <v>68.4768</v>
      </c>
      <c r="K71" s="96">
        <v>19.28339</v>
      </c>
      <c r="L71" s="183"/>
      <c r="M71" s="96">
        <v>16.31671</v>
      </c>
      <c r="N71" s="96">
        <v>15.29027</v>
      </c>
      <c r="O71" s="96">
        <v>19.824310000000004</v>
      </c>
      <c r="P71" s="96">
        <v>17.045509999999993</v>
      </c>
      <c r="Q71" s="96">
        <f>+K71</f>
        <v>19.28339</v>
      </c>
      <c r="Z71" s="60"/>
      <c r="AA71" s="60"/>
      <c r="AB71" s="60"/>
      <c r="AC71" s="60"/>
      <c r="AD71" s="60"/>
      <c r="AE71" s="60"/>
      <c r="AF71" s="60"/>
      <c r="AG71" s="60"/>
    </row>
    <row r="72" spans="4:33" ht="14.25">
      <c r="D72" s="19" t="s">
        <v>35</v>
      </c>
      <c r="F72" s="97"/>
      <c r="G72" s="97"/>
      <c r="H72" s="97"/>
      <c r="I72" s="97"/>
      <c r="J72" s="97"/>
      <c r="K72" s="97"/>
      <c r="L72" s="183"/>
      <c r="M72" s="97"/>
      <c r="N72" s="97"/>
      <c r="O72" s="97"/>
      <c r="P72" s="97"/>
      <c r="Q72" s="97"/>
      <c r="Z72" s="60"/>
      <c r="AA72" s="60"/>
      <c r="AB72" s="60"/>
      <c r="AC72" s="60"/>
      <c r="AD72" s="60"/>
      <c r="AE72" s="60"/>
      <c r="AF72" s="60"/>
      <c r="AG72" s="60"/>
    </row>
    <row r="73" spans="4:33" ht="14.25">
      <c r="D73" s="13" t="s">
        <v>59</v>
      </c>
      <c r="F73" s="55">
        <v>153.10801</v>
      </c>
      <c r="G73" s="55">
        <v>42.35927</v>
      </c>
      <c r="H73" s="55">
        <v>82.99928</v>
      </c>
      <c r="I73" s="55">
        <v>134.12023</v>
      </c>
      <c r="J73" s="55">
        <v>271.65502000000004</v>
      </c>
      <c r="K73" s="55">
        <v>51.43409</v>
      </c>
      <c r="M73" s="55">
        <v>42.35927</v>
      </c>
      <c r="N73" s="55">
        <v>40.64001000000002</v>
      </c>
      <c r="O73" s="55">
        <v>51.12094999999999</v>
      </c>
      <c r="P73" s="55">
        <v>137.5228400000001</v>
      </c>
      <c r="Q73" s="55">
        <f>+K73</f>
        <v>51.43409</v>
      </c>
      <c r="Z73" s="60"/>
      <c r="AA73" s="60"/>
      <c r="AB73" s="60"/>
      <c r="AC73" s="60"/>
      <c r="AD73" s="60"/>
      <c r="AE73" s="60"/>
      <c r="AF73" s="60"/>
      <c r="AG73" s="60"/>
    </row>
    <row r="74" spans="1:25" s="60" customFormat="1" ht="14.25">
      <c r="A74" s="183"/>
      <c r="B74" s="183"/>
      <c r="C74" s="183"/>
      <c r="R74" s="183"/>
      <c r="S74" s="183"/>
      <c r="T74" s="183"/>
      <c r="U74" s="183"/>
      <c r="V74" s="183"/>
      <c r="W74" s="183"/>
      <c r="X74" s="183"/>
      <c r="Y74" s="183"/>
    </row>
    <row r="75" spans="1:25" s="60" customFormat="1" ht="15.75">
      <c r="A75" s="183"/>
      <c r="B75" s="183"/>
      <c r="C75" s="183"/>
      <c r="D75" s="78" t="s">
        <v>102</v>
      </c>
      <c r="E75" s="183"/>
      <c r="F75" s="183"/>
      <c r="G75" s="183"/>
      <c r="H75" s="183"/>
      <c r="I75" s="183"/>
      <c r="J75" s="183"/>
      <c r="K75" s="183"/>
      <c r="M75" s="183"/>
      <c r="N75" s="183"/>
      <c r="O75" s="183"/>
      <c r="P75" s="183"/>
      <c r="Q75" s="183"/>
      <c r="R75" s="183"/>
      <c r="S75" s="183"/>
      <c r="T75" s="183"/>
      <c r="U75" s="183"/>
      <c r="V75" s="183"/>
      <c r="W75" s="183"/>
      <c r="X75" s="183"/>
      <c r="Y75" s="183"/>
    </row>
    <row r="76" spans="1:25" s="60" customFormat="1" ht="15" thickBot="1">
      <c r="A76" s="183"/>
      <c r="B76" s="183"/>
      <c r="C76" s="183"/>
      <c r="D76" s="79" t="s">
        <v>69</v>
      </c>
      <c r="E76" s="183"/>
      <c r="F76" s="79"/>
      <c r="G76" s="79"/>
      <c r="H76" s="79"/>
      <c r="I76" s="79"/>
      <c r="J76" s="79"/>
      <c r="K76" s="79"/>
      <c r="M76" s="79"/>
      <c r="N76" s="79"/>
      <c r="O76" s="79"/>
      <c r="P76" s="79"/>
      <c r="Q76" s="79"/>
      <c r="R76" s="183"/>
      <c r="S76" s="183"/>
      <c r="T76" s="183"/>
      <c r="U76" s="183"/>
      <c r="V76" s="183"/>
      <c r="W76" s="183"/>
      <c r="X76" s="183"/>
      <c r="Y76" s="183"/>
    </row>
    <row r="77" spans="1:25" s="60" customFormat="1" ht="15" thickTop="1">
      <c r="A77" s="183"/>
      <c r="B77" s="183"/>
      <c r="C77" s="183"/>
      <c r="E77" s="183"/>
      <c r="F77" s="183"/>
      <c r="G77" s="183"/>
      <c r="H77" s="183"/>
      <c r="I77" s="183"/>
      <c r="J77" s="183"/>
      <c r="K77" s="183"/>
      <c r="M77" s="183"/>
      <c r="N77" s="183"/>
      <c r="O77" s="183"/>
      <c r="P77" s="183"/>
      <c r="Q77" s="183"/>
      <c r="R77" s="183"/>
      <c r="S77" s="183"/>
      <c r="T77" s="183"/>
      <c r="U77" s="183"/>
      <c r="V77" s="183"/>
      <c r="W77" s="183"/>
      <c r="X77" s="183"/>
      <c r="Y77" s="183"/>
    </row>
    <row r="78" spans="1:25" s="60" customFormat="1" ht="14.25">
      <c r="A78" s="183"/>
      <c r="B78" s="183"/>
      <c r="C78" s="183"/>
      <c r="D78" s="88" t="s">
        <v>103</v>
      </c>
      <c r="E78" s="65"/>
      <c r="F78" s="100">
        <v>23</v>
      </c>
      <c r="G78" s="100">
        <v>22</v>
      </c>
      <c r="H78" s="100">
        <v>21</v>
      </c>
      <c r="I78" s="100">
        <v>24</v>
      </c>
      <c r="J78" s="100">
        <v>25</v>
      </c>
      <c r="K78" s="100">
        <v>28</v>
      </c>
      <c r="M78" s="57"/>
      <c r="N78" s="57"/>
      <c r="O78" s="57"/>
      <c r="P78" s="57"/>
      <c r="Q78" s="57"/>
      <c r="R78" s="183"/>
      <c r="S78" s="183"/>
      <c r="T78" s="183"/>
      <c r="U78" s="183"/>
      <c r="V78" s="183"/>
      <c r="W78" s="183"/>
      <c r="X78" s="183"/>
      <c r="Y78" s="183"/>
    </row>
    <row r="79" spans="1:25" s="60" customFormat="1" ht="14.25">
      <c r="A79" s="183"/>
      <c r="B79" s="183"/>
      <c r="C79" s="183"/>
      <c r="D79" s="88" t="s">
        <v>104</v>
      </c>
      <c r="E79" s="65"/>
      <c r="F79" s="100">
        <v>0</v>
      </c>
      <c r="G79" s="100">
        <v>0</v>
      </c>
      <c r="H79" s="100">
        <v>0</v>
      </c>
      <c r="I79" s="100">
        <v>0</v>
      </c>
      <c r="J79" s="100">
        <v>0</v>
      </c>
      <c r="K79" s="100">
        <v>0</v>
      </c>
      <c r="M79" s="57"/>
      <c r="N79" s="57"/>
      <c r="O79" s="57"/>
      <c r="P79" s="57"/>
      <c r="Q79" s="57"/>
      <c r="R79" s="183"/>
      <c r="S79" s="183"/>
      <c r="T79" s="183"/>
      <c r="U79" s="183"/>
      <c r="V79" s="183"/>
      <c r="W79" s="183"/>
      <c r="X79" s="183"/>
      <c r="Y79" s="183"/>
    </row>
    <row r="80" spans="1:25" s="60" customFormat="1" ht="14.25">
      <c r="A80" s="183"/>
      <c r="B80" s="183"/>
      <c r="C80" s="183"/>
      <c r="D80" s="88" t="s">
        <v>105</v>
      </c>
      <c r="E80" s="65"/>
      <c r="F80" s="100">
        <v>30</v>
      </c>
      <c r="G80" s="100">
        <v>29</v>
      </c>
      <c r="H80" s="100">
        <v>28</v>
      </c>
      <c r="I80" s="100">
        <v>20</v>
      </c>
      <c r="J80" s="100">
        <v>21</v>
      </c>
      <c r="K80" s="100">
        <v>17</v>
      </c>
      <c r="M80" s="57"/>
      <c r="N80" s="57"/>
      <c r="O80" s="57"/>
      <c r="P80" s="57"/>
      <c r="Q80" s="57"/>
      <c r="R80" s="183"/>
      <c r="S80" s="183"/>
      <c r="T80" s="183"/>
      <c r="U80" s="183"/>
      <c r="V80" s="183"/>
      <c r="W80" s="183"/>
      <c r="X80" s="183"/>
      <c r="Y80" s="183"/>
    </row>
    <row r="81" spans="4:33" ht="14.25">
      <c r="D81" s="88" t="s">
        <v>106</v>
      </c>
      <c r="E81" s="65"/>
      <c r="F81" s="100"/>
      <c r="G81" s="100">
        <v>7</v>
      </c>
      <c r="H81" s="100">
        <v>7</v>
      </c>
      <c r="I81" s="100">
        <v>14</v>
      </c>
      <c r="J81" s="100">
        <v>9</v>
      </c>
      <c r="K81" s="100">
        <v>20</v>
      </c>
      <c r="M81" s="57"/>
      <c r="N81" s="57"/>
      <c r="O81" s="57"/>
      <c r="P81" s="57"/>
      <c r="Q81" s="57"/>
      <c r="Z81" s="60"/>
      <c r="AA81" s="60"/>
      <c r="AB81" s="60"/>
      <c r="AC81" s="60"/>
      <c r="AD81" s="60"/>
      <c r="AE81" s="60"/>
      <c r="AF81" s="60"/>
      <c r="AG81" s="60"/>
    </row>
    <row r="82" spans="4:33" ht="14.25">
      <c r="D82" s="88" t="s">
        <v>107</v>
      </c>
      <c r="E82" s="65"/>
      <c r="F82" s="100">
        <v>280</v>
      </c>
      <c r="G82" s="100">
        <v>281</v>
      </c>
      <c r="H82" s="100">
        <v>283</v>
      </c>
      <c r="I82" s="100">
        <v>284</v>
      </c>
      <c r="J82" s="100">
        <v>393</v>
      </c>
      <c r="K82" s="100">
        <v>397</v>
      </c>
      <c r="M82" s="57"/>
      <c r="N82" s="57"/>
      <c r="O82" s="57"/>
      <c r="P82" s="57"/>
      <c r="Q82" s="57"/>
      <c r="Z82" s="60"/>
      <c r="AA82" s="60"/>
      <c r="AB82" s="60"/>
      <c r="AC82" s="60"/>
      <c r="AD82" s="60"/>
      <c r="AE82" s="60"/>
      <c r="AF82" s="60"/>
      <c r="AG82" s="60"/>
    </row>
    <row r="83" spans="4:33" ht="14.25">
      <c r="D83" s="88" t="s">
        <v>108</v>
      </c>
      <c r="E83" s="65"/>
      <c r="F83" s="100">
        <v>0</v>
      </c>
      <c r="G83" s="100">
        <v>0</v>
      </c>
      <c r="H83" s="100">
        <v>0</v>
      </c>
      <c r="I83" s="100">
        <v>0</v>
      </c>
      <c r="J83" s="100">
        <v>0</v>
      </c>
      <c r="K83" s="100">
        <v>20</v>
      </c>
      <c r="M83" s="57"/>
      <c r="N83" s="57"/>
      <c r="O83" s="57"/>
      <c r="P83" s="57"/>
      <c r="Q83" s="57"/>
      <c r="Z83" s="60"/>
      <c r="AA83" s="60"/>
      <c r="AB83" s="60"/>
      <c r="AC83" s="60"/>
      <c r="AD83" s="60"/>
      <c r="AE83" s="60"/>
      <c r="AF83" s="60"/>
      <c r="AG83" s="60"/>
    </row>
    <row r="84" spans="4:33" ht="14.25">
      <c r="D84" s="88" t="s">
        <v>109</v>
      </c>
      <c r="E84" s="65"/>
      <c r="F84" s="100">
        <v>1</v>
      </c>
      <c r="G84" s="100">
        <v>1</v>
      </c>
      <c r="H84" s="100">
        <v>0</v>
      </c>
      <c r="I84" s="100">
        <v>0</v>
      </c>
      <c r="J84" s="100">
        <v>0</v>
      </c>
      <c r="K84" s="100">
        <v>0</v>
      </c>
      <c r="M84" s="57"/>
      <c r="N84" s="57"/>
      <c r="O84" s="57"/>
      <c r="P84" s="57"/>
      <c r="Q84" s="57"/>
      <c r="Z84" s="60"/>
      <c r="AA84" s="60"/>
      <c r="AB84" s="60"/>
      <c r="AC84" s="60"/>
      <c r="AD84" s="60"/>
      <c r="AE84" s="60"/>
      <c r="AF84" s="60"/>
      <c r="AG84" s="60"/>
    </row>
    <row r="85" spans="4:33" ht="14.25">
      <c r="D85" s="88" t="s">
        <v>110</v>
      </c>
      <c r="E85" s="65"/>
      <c r="F85" s="100">
        <v>15</v>
      </c>
      <c r="G85" s="100">
        <v>18</v>
      </c>
      <c r="H85" s="100">
        <v>21</v>
      </c>
      <c r="I85" s="100">
        <v>24</v>
      </c>
      <c r="J85" s="100">
        <v>16</v>
      </c>
      <c r="K85" s="100">
        <v>17</v>
      </c>
      <c r="M85" s="57"/>
      <c r="N85" s="57"/>
      <c r="O85" s="57"/>
      <c r="P85" s="57"/>
      <c r="Q85" s="57"/>
      <c r="Z85" s="60"/>
      <c r="AA85" s="60"/>
      <c r="AB85" s="60"/>
      <c r="AC85" s="60"/>
      <c r="AD85" s="60"/>
      <c r="AE85" s="60"/>
      <c r="AF85" s="60"/>
      <c r="AG85" s="60"/>
    </row>
    <row r="86" spans="4:33" ht="14.25">
      <c r="D86" s="88" t="s">
        <v>111</v>
      </c>
      <c r="E86" s="65"/>
      <c r="F86" s="100">
        <v>0</v>
      </c>
      <c r="G86" s="100">
        <v>0</v>
      </c>
      <c r="H86" s="100">
        <v>0</v>
      </c>
      <c r="I86" s="100">
        <v>0</v>
      </c>
      <c r="J86" s="100">
        <v>0</v>
      </c>
      <c r="K86" s="100">
        <v>0</v>
      </c>
      <c r="M86" s="57"/>
      <c r="N86" s="57"/>
      <c r="O86" s="57"/>
      <c r="P86" s="57"/>
      <c r="Q86" s="57"/>
      <c r="Z86" s="60"/>
      <c r="AA86" s="60"/>
      <c r="AB86" s="60"/>
      <c r="AC86" s="60"/>
      <c r="AD86" s="60"/>
      <c r="AE86" s="60"/>
      <c r="AF86" s="60"/>
      <c r="AG86" s="60"/>
    </row>
    <row r="87" spans="4:33" ht="14.25">
      <c r="D87" s="88" t="s">
        <v>112</v>
      </c>
      <c r="E87" s="65"/>
      <c r="F87" s="100">
        <v>0</v>
      </c>
      <c r="G87" s="100">
        <v>0</v>
      </c>
      <c r="H87" s="100">
        <v>0</v>
      </c>
      <c r="I87" s="100">
        <v>0</v>
      </c>
      <c r="J87" s="100">
        <v>0</v>
      </c>
      <c r="K87" s="100">
        <v>0</v>
      </c>
      <c r="M87" s="57"/>
      <c r="N87" s="57"/>
      <c r="O87" s="57"/>
      <c r="P87" s="57"/>
      <c r="Q87" s="57"/>
      <c r="Z87" s="60"/>
      <c r="AA87" s="60"/>
      <c r="AB87" s="60"/>
      <c r="AC87" s="60"/>
      <c r="AD87" s="60"/>
      <c r="AE87" s="60"/>
      <c r="AF87" s="60"/>
      <c r="AG87" s="60"/>
    </row>
    <row r="88" spans="4:33" ht="14.25">
      <c r="D88" s="20" t="s">
        <v>113</v>
      </c>
      <c r="E88" s="65"/>
      <c r="F88" s="101">
        <v>349</v>
      </c>
      <c r="G88" s="101">
        <v>358</v>
      </c>
      <c r="H88" s="101">
        <v>360</v>
      </c>
      <c r="I88" s="101">
        <v>366</v>
      </c>
      <c r="J88" s="101">
        <v>464</v>
      </c>
      <c r="K88" s="101">
        <v>499</v>
      </c>
      <c r="M88" s="57"/>
      <c r="N88" s="57"/>
      <c r="O88" s="57"/>
      <c r="P88" s="57"/>
      <c r="Q88" s="57"/>
      <c r="Z88" s="60"/>
      <c r="AA88" s="60"/>
      <c r="AB88" s="60"/>
      <c r="AC88" s="60"/>
      <c r="AD88" s="60"/>
      <c r="AE88" s="60"/>
      <c r="AF88" s="60"/>
      <c r="AG88" s="60"/>
    </row>
    <row r="89" spans="4:33" ht="14.25">
      <c r="D89" s="88"/>
      <c r="E89" s="65"/>
      <c r="F89" s="100"/>
      <c r="G89" s="100"/>
      <c r="H89" s="100"/>
      <c r="I89" s="100"/>
      <c r="J89" s="100"/>
      <c r="K89" s="100"/>
      <c r="M89" s="57"/>
      <c r="N89" s="57"/>
      <c r="O89" s="57"/>
      <c r="P89" s="57"/>
      <c r="Q89" s="57"/>
      <c r="Z89" s="60"/>
      <c r="AA89" s="60"/>
      <c r="AB89" s="60"/>
      <c r="AC89" s="60"/>
      <c r="AD89" s="60"/>
      <c r="AE89" s="60"/>
      <c r="AF89" s="60"/>
      <c r="AG89" s="60"/>
    </row>
    <row r="90" spans="4:33" ht="14.25">
      <c r="D90" s="88" t="s">
        <v>114</v>
      </c>
      <c r="E90" s="65"/>
      <c r="F90" s="100">
        <v>2</v>
      </c>
      <c r="G90" s="100">
        <v>2</v>
      </c>
      <c r="H90" s="100">
        <v>2</v>
      </c>
      <c r="I90" s="100">
        <v>2</v>
      </c>
      <c r="J90" s="100">
        <v>2</v>
      </c>
      <c r="K90" s="100">
        <v>2</v>
      </c>
      <c r="M90" s="57"/>
      <c r="N90" s="57"/>
      <c r="O90" s="57"/>
      <c r="P90" s="57"/>
      <c r="Q90" s="57"/>
      <c r="Z90" s="60"/>
      <c r="AA90" s="60"/>
      <c r="AB90" s="60"/>
      <c r="AC90" s="60"/>
      <c r="AD90" s="60"/>
      <c r="AE90" s="60"/>
      <c r="AF90" s="60"/>
      <c r="AG90" s="60"/>
    </row>
    <row r="91" spans="4:33" ht="14.25">
      <c r="D91" s="88" t="s">
        <v>115</v>
      </c>
      <c r="E91" s="65"/>
      <c r="F91" s="100">
        <v>156</v>
      </c>
      <c r="G91" s="100">
        <v>242</v>
      </c>
      <c r="H91" s="100">
        <v>349</v>
      </c>
      <c r="I91" s="100">
        <v>430</v>
      </c>
      <c r="J91" s="100">
        <v>190</v>
      </c>
      <c r="K91" s="100">
        <v>267</v>
      </c>
      <c r="M91" s="57"/>
      <c r="N91" s="57"/>
      <c r="O91" s="57"/>
      <c r="P91" s="57"/>
      <c r="Q91" s="57"/>
      <c r="Z91" s="60"/>
      <c r="AA91" s="60"/>
      <c r="AB91" s="60"/>
      <c r="AC91" s="60"/>
      <c r="AD91" s="60"/>
      <c r="AE91" s="60"/>
      <c r="AF91" s="60"/>
      <c r="AG91" s="60"/>
    </row>
    <row r="92" spans="4:33" ht="14.25">
      <c r="D92" s="88" t="s">
        <v>116</v>
      </c>
      <c r="E92" s="65"/>
      <c r="F92" s="100">
        <v>0</v>
      </c>
      <c r="G92" s="100">
        <v>0</v>
      </c>
      <c r="H92" s="100">
        <v>0</v>
      </c>
      <c r="I92" s="100">
        <v>0</v>
      </c>
      <c r="J92" s="100">
        <v>0</v>
      </c>
      <c r="K92" s="100">
        <v>0</v>
      </c>
      <c r="M92" s="57"/>
      <c r="N92" s="57"/>
      <c r="O92" s="57"/>
      <c r="P92" s="57"/>
      <c r="Q92" s="57"/>
      <c r="Z92" s="60"/>
      <c r="AA92" s="60"/>
      <c r="AB92" s="60"/>
      <c r="AC92" s="60"/>
      <c r="AD92" s="60"/>
      <c r="AE92" s="60"/>
      <c r="AF92" s="60"/>
      <c r="AG92" s="60"/>
    </row>
    <row r="93" spans="4:33" ht="14.25">
      <c r="D93" s="88" t="s">
        <v>111</v>
      </c>
      <c r="E93" s="65"/>
      <c r="F93" s="100">
        <v>222</v>
      </c>
      <c r="G93" s="100">
        <v>92</v>
      </c>
      <c r="H93" s="100">
        <v>34</v>
      </c>
      <c r="I93" s="100">
        <v>47</v>
      </c>
      <c r="J93" s="100">
        <v>41</v>
      </c>
      <c r="K93" s="100">
        <v>22</v>
      </c>
      <c r="M93" s="57"/>
      <c r="N93" s="57"/>
      <c r="O93" s="57"/>
      <c r="P93" s="57"/>
      <c r="Q93" s="57"/>
      <c r="Z93" s="60"/>
      <c r="AA93" s="60"/>
      <c r="AB93" s="60"/>
      <c r="AC93" s="60"/>
      <c r="AD93" s="60"/>
      <c r="AE93" s="60"/>
      <c r="AF93" s="60"/>
      <c r="AG93" s="60"/>
    </row>
    <row r="94" spans="4:33" ht="14.25">
      <c r="D94" s="88" t="s">
        <v>108</v>
      </c>
      <c r="E94" s="65"/>
      <c r="F94" s="100">
        <v>4097</v>
      </c>
      <c r="G94" s="100">
        <v>4087</v>
      </c>
      <c r="H94" s="100">
        <v>5009</v>
      </c>
      <c r="I94" s="100">
        <v>5588</v>
      </c>
      <c r="J94" s="100">
        <v>5645</v>
      </c>
      <c r="K94" s="100">
        <v>6087</v>
      </c>
      <c r="M94" s="57"/>
      <c r="N94" s="57"/>
      <c r="O94" s="57"/>
      <c r="P94" s="57"/>
      <c r="Q94" s="57"/>
      <c r="Z94" s="60"/>
      <c r="AA94" s="60"/>
      <c r="AB94" s="60"/>
      <c r="AC94" s="60"/>
      <c r="AD94" s="60"/>
      <c r="AE94" s="60"/>
      <c r="AF94" s="60"/>
      <c r="AG94" s="60"/>
    </row>
    <row r="95" spans="4:33" ht="14.25">
      <c r="D95" s="88" t="s">
        <v>117</v>
      </c>
      <c r="E95" s="65"/>
      <c r="F95" s="100">
        <v>0</v>
      </c>
      <c r="G95" s="100">
        <v>0</v>
      </c>
      <c r="H95" s="100">
        <v>0</v>
      </c>
      <c r="I95" s="100">
        <v>0</v>
      </c>
      <c r="J95" s="100">
        <v>0</v>
      </c>
      <c r="K95" s="100">
        <v>0</v>
      </c>
      <c r="M95" s="57"/>
      <c r="N95" s="57"/>
      <c r="O95" s="57"/>
      <c r="P95" s="57"/>
      <c r="Q95" s="57"/>
      <c r="Z95" s="60"/>
      <c r="AA95" s="60"/>
      <c r="AB95" s="60"/>
      <c r="AC95" s="60"/>
      <c r="AD95" s="60"/>
      <c r="AE95" s="60"/>
      <c r="AF95" s="60"/>
      <c r="AG95" s="60"/>
    </row>
    <row r="96" spans="4:33" ht="14.25">
      <c r="D96" s="88" t="s">
        <v>118</v>
      </c>
      <c r="E96" s="65"/>
      <c r="F96" s="100">
        <v>246</v>
      </c>
      <c r="G96" s="100">
        <v>383</v>
      </c>
      <c r="H96" s="100">
        <v>273</v>
      </c>
      <c r="I96" s="100">
        <v>98</v>
      </c>
      <c r="J96" s="100">
        <v>96</v>
      </c>
      <c r="K96" s="100">
        <v>29</v>
      </c>
      <c r="M96" s="57"/>
      <c r="N96" s="57"/>
      <c r="O96" s="57"/>
      <c r="P96" s="57"/>
      <c r="Q96" s="57"/>
      <c r="Z96" s="60"/>
      <c r="AA96" s="60"/>
      <c r="AB96" s="60"/>
      <c r="AC96" s="60"/>
      <c r="AD96" s="60"/>
      <c r="AE96" s="60"/>
      <c r="AF96" s="60"/>
      <c r="AG96" s="60"/>
    </row>
    <row r="97" spans="4:33" ht="14.25">
      <c r="D97" s="20" t="s">
        <v>119</v>
      </c>
      <c r="E97" s="65"/>
      <c r="F97" s="101">
        <v>4723</v>
      </c>
      <c r="G97" s="101">
        <v>4806</v>
      </c>
      <c r="H97" s="101">
        <v>5667</v>
      </c>
      <c r="I97" s="101">
        <v>6165</v>
      </c>
      <c r="J97" s="101">
        <v>5974</v>
      </c>
      <c r="K97" s="101">
        <v>6407</v>
      </c>
      <c r="M97" s="57"/>
      <c r="N97" s="57"/>
      <c r="O97" s="57"/>
      <c r="P97" s="57"/>
      <c r="Q97" s="57"/>
      <c r="Z97" s="60"/>
      <c r="AA97" s="60"/>
      <c r="AB97" s="60"/>
      <c r="AC97" s="60"/>
      <c r="AD97" s="60"/>
      <c r="AE97" s="60"/>
      <c r="AF97" s="60"/>
      <c r="AG97" s="60"/>
    </row>
    <row r="98" spans="4:33" ht="14.25">
      <c r="D98" s="88" t="s">
        <v>120</v>
      </c>
      <c r="E98" s="65"/>
      <c r="F98" s="101">
        <v>0</v>
      </c>
      <c r="G98" s="101">
        <v>0</v>
      </c>
      <c r="H98" s="101">
        <v>0</v>
      </c>
      <c r="I98" s="101"/>
      <c r="J98" s="101">
        <v>0</v>
      </c>
      <c r="K98" s="101">
        <v>0</v>
      </c>
      <c r="M98" s="57"/>
      <c r="N98" s="57"/>
      <c r="O98" s="57"/>
      <c r="P98" s="57"/>
      <c r="Q98" s="57"/>
      <c r="Z98" s="60"/>
      <c r="AA98" s="60"/>
      <c r="AB98" s="60"/>
      <c r="AC98" s="60"/>
      <c r="AD98" s="60"/>
      <c r="AE98" s="60"/>
      <c r="AF98" s="60"/>
      <c r="AG98" s="60"/>
    </row>
    <row r="99" spans="4:33" ht="15">
      <c r="D99" s="20" t="s">
        <v>121</v>
      </c>
      <c r="E99" s="104"/>
      <c r="F99" s="101">
        <v>5072</v>
      </c>
      <c r="G99" s="101">
        <v>5164</v>
      </c>
      <c r="H99" s="101">
        <v>6027</v>
      </c>
      <c r="I99" s="101">
        <v>6531</v>
      </c>
      <c r="J99" s="101">
        <v>6438</v>
      </c>
      <c r="K99" s="101">
        <v>6906</v>
      </c>
      <c r="M99" s="57"/>
      <c r="N99" s="57"/>
      <c r="O99" s="57"/>
      <c r="P99" s="57"/>
      <c r="Q99" s="57"/>
      <c r="Z99" s="60"/>
      <c r="AA99" s="60"/>
      <c r="AB99" s="60"/>
      <c r="AC99" s="60"/>
      <c r="AD99" s="60"/>
      <c r="AE99" s="60"/>
      <c r="AF99" s="60"/>
      <c r="AG99" s="60"/>
    </row>
    <row r="100" spans="4:33" ht="14.25">
      <c r="D100" s="20"/>
      <c r="E100" s="65"/>
      <c r="F100" s="101"/>
      <c r="G100" s="101"/>
      <c r="H100" s="101"/>
      <c r="I100" s="101"/>
      <c r="J100" s="101"/>
      <c r="K100" s="101"/>
      <c r="M100" s="57"/>
      <c r="N100" s="57"/>
      <c r="O100" s="57"/>
      <c r="P100" s="57"/>
      <c r="Q100" s="57"/>
      <c r="Z100" s="60"/>
      <c r="AA100" s="60"/>
      <c r="AB100" s="60"/>
      <c r="AC100" s="60"/>
      <c r="AD100" s="60"/>
      <c r="AE100" s="60"/>
      <c r="AF100" s="60"/>
      <c r="AG100" s="60"/>
    </row>
    <row r="101" spans="4:33" ht="15">
      <c r="D101" s="20" t="s">
        <v>122</v>
      </c>
      <c r="E101" s="104"/>
      <c r="F101" s="101">
        <v>243</v>
      </c>
      <c r="G101" s="101">
        <v>283</v>
      </c>
      <c r="H101" s="101">
        <v>290</v>
      </c>
      <c r="I101" s="101">
        <v>340</v>
      </c>
      <c r="J101" s="101">
        <v>479</v>
      </c>
      <c r="K101" s="101">
        <v>390</v>
      </c>
      <c r="M101" s="57"/>
      <c r="N101" s="57"/>
      <c r="O101" s="57"/>
      <c r="P101" s="57"/>
      <c r="Q101" s="57"/>
      <c r="Z101" s="60"/>
      <c r="AA101" s="60"/>
      <c r="AB101" s="60"/>
      <c r="AC101" s="60"/>
      <c r="AD101" s="60"/>
      <c r="AE101" s="60"/>
      <c r="AF101" s="60"/>
      <c r="AG101" s="60"/>
    </row>
    <row r="102" spans="4:33" ht="14.25">
      <c r="D102" s="88"/>
      <c r="E102" s="65"/>
      <c r="F102" s="100"/>
      <c r="G102" s="100"/>
      <c r="H102" s="100"/>
      <c r="I102" s="100"/>
      <c r="J102" s="100"/>
      <c r="K102" s="100"/>
      <c r="M102" s="57"/>
      <c r="N102" s="57"/>
      <c r="O102" s="57"/>
      <c r="P102" s="57"/>
      <c r="Q102" s="57"/>
      <c r="Z102" s="60"/>
      <c r="AA102" s="60"/>
      <c r="AB102" s="60"/>
      <c r="AC102" s="60"/>
      <c r="AD102" s="60"/>
      <c r="AE102" s="60"/>
      <c r="AF102" s="60"/>
      <c r="AG102" s="60"/>
    </row>
    <row r="103" spans="4:33" ht="14.25">
      <c r="D103" s="88" t="s">
        <v>123</v>
      </c>
      <c r="E103" s="65"/>
      <c r="F103" s="100">
        <v>0</v>
      </c>
      <c r="G103" s="100">
        <v>0</v>
      </c>
      <c r="H103" s="100">
        <v>0</v>
      </c>
      <c r="I103" s="100">
        <v>0</v>
      </c>
      <c r="J103" s="100">
        <v>0</v>
      </c>
      <c r="K103" s="100">
        <v>0</v>
      </c>
      <c r="M103" s="57"/>
      <c r="N103" s="57"/>
      <c r="O103" s="57"/>
      <c r="P103" s="57"/>
      <c r="Q103" s="57"/>
      <c r="Z103" s="60"/>
      <c r="AA103" s="60"/>
      <c r="AB103" s="60"/>
      <c r="AC103" s="60"/>
      <c r="AD103" s="60"/>
      <c r="AE103" s="60"/>
      <c r="AF103" s="60"/>
      <c r="AG103" s="60"/>
    </row>
    <row r="104" spans="4:33" ht="14.25">
      <c r="D104" s="88" t="s">
        <v>124</v>
      </c>
      <c r="E104" s="65"/>
      <c r="F104" s="100">
        <v>0</v>
      </c>
      <c r="G104" s="100">
        <v>0</v>
      </c>
      <c r="H104" s="100">
        <v>0</v>
      </c>
      <c r="I104" s="100">
        <v>0</v>
      </c>
      <c r="J104" s="100">
        <v>0</v>
      </c>
      <c r="K104" s="100">
        <v>0</v>
      </c>
      <c r="L104" s="183"/>
      <c r="M104" s="57"/>
      <c r="N104" s="57"/>
      <c r="O104" s="57"/>
      <c r="P104" s="57"/>
      <c r="Q104" s="57"/>
      <c r="Z104" s="60"/>
      <c r="AA104" s="60"/>
      <c r="AB104" s="60"/>
      <c r="AC104" s="60"/>
      <c r="AD104" s="60"/>
      <c r="AE104" s="60"/>
      <c r="AF104" s="60"/>
      <c r="AG104" s="60"/>
    </row>
    <row r="105" spans="4:33" ht="14.25">
      <c r="D105" s="88" t="s">
        <v>125</v>
      </c>
      <c r="E105" s="65"/>
      <c r="F105" s="100">
        <v>2</v>
      </c>
      <c r="G105" s="100">
        <v>3</v>
      </c>
      <c r="H105" s="100">
        <v>2</v>
      </c>
      <c r="I105" s="100">
        <v>3</v>
      </c>
      <c r="J105" s="100">
        <v>3</v>
      </c>
      <c r="K105" s="100">
        <v>3</v>
      </c>
      <c r="L105" s="46"/>
      <c r="M105" s="57"/>
      <c r="N105" s="57"/>
      <c r="O105" s="57"/>
      <c r="P105" s="57"/>
      <c r="Q105" s="57"/>
      <c r="Z105" s="60"/>
      <c r="AA105" s="60"/>
      <c r="AB105" s="60"/>
      <c r="AC105" s="60"/>
      <c r="AD105" s="60"/>
      <c r="AE105" s="60"/>
      <c r="AF105" s="60"/>
      <c r="AG105" s="60"/>
    </row>
    <row r="106" spans="4:33" ht="14.25">
      <c r="D106" s="88" t="s">
        <v>132</v>
      </c>
      <c r="E106" s="65"/>
      <c r="F106" s="100">
        <v>279</v>
      </c>
      <c r="G106" s="100">
        <v>283</v>
      </c>
      <c r="H106" s="100">
        <v>284</v>
      </c>
      <c r="I106" s="100">
        <v>283</v>
      </c>
      <c r="J106" s="100">
        <v>295</v>
      </c>
      <c r="K106" s="100">
        <v>303</v>
      </c>
      <c r="L106" s="183"/>
      <c r="M106" s="57"/>
      <c r="N106" s="57"/>
      <c r="O106" s="57"/>
      <c r="P106" s="57"/>
      <c r="Q106" s="57"/>
      <c r="Z106" s="60"/>
      <c r="AA106" s="60"/>
      <c r="AB106" s="60"/>
      <c r="AC106" s="60"/>
      <c r="AD106" s="60"/>
      <c r="AE106" s="60"/>
      <c r="AF106" s="60"/>
      <c r="AG106" s="60"/>
    </row>
    <row r="107" spans="4:33" ht="14.25">
      <c r="D107" s="88" t="s">
        <v>127</v>
      </c>
      <c r="E107" s="65"/>
      <c r="F107" s="100">
        <v>0</v>
      </c>
      <c r="G107" s="100">
        <v>0</v>
      </c>
      <c r="H107" s="100">
        <v>0</v>
      </c>
      <c r="I107" s="100">
        <v>0</v>
      </c>
      <c r="J107" s="100">
        <v>0</v>
      </c>
      <c r="K107" s="100">
        <v>0</v>
      </c>
      <c r="L107" s="183"/>
      <c r="M107" s="57"/>
      <c r="N107" s="57"/>
      <c r="O107" s="57"/>
      <c r="P107" s="57"/>
      <c r="Q107" s="57"/>
      <c r="Z107" s="60"/>
      <c r="AA107" s="60"/>
      <c r="AB107" s="60"/>
      <c r="AC107" s="60"/>
      <c r="AD107" s="60"/>
      <c r="AE107" s="60"/>
      <c r="AF107" s="60"/>
      <c r="AG107" s="60"/>
    </row>
    <row r="108" spans="4:33" ht="14.25">
      <c r="D108" s="88" t="s">
        <v>128</v>
      </c>
      <c r="E108" s="65"/>
      <c r="F108" s="100">
        <v>0</v>
      </c>
      <c r="G108" s="100">
        <v>0</v>
      </c>
      <c r="H108" s="100">
        <v>1</v>
      </c>
      <c r="I108" s="100">
        <v>1</v>
      </c>
      <c r="J108" s="100">
        <v>1</v>
      </c>
      <c r="K108" s="100">
        <v>1</v>
      </c>
      <c r="L108" s="183"/>
      <c r="M108" s="57"/>
      <c r="N108" s="57"/>
      <c r="O108" s="57"/>
      <c r="P108" s="57"/>
      <c r="Q108" s="57"/>
      <c r="Z108" s="60"/>
      <c r="AA108" s="60"/>
      <c r="AB108" s="60"/>
      <c r="AC108" s="60"/>
      <c r="AD108" s="60"/>
      <c r="AE108" s="60"/>
      <c r="AF108" s="60"/>
      <c r="AG108" s="60"/>
    </row>
    <row r="109" spans="4:33" ht="14.25">
      <c r="D109" s="20" t="s">
        <v>129</v>
      </c>
      <c r="E109" s="65"/>
      <c r="F109" s="101">
        <v>281</v>
      </c>
      <c r="G109" s="101">
        <v>286</v>
      </c>
      <c r="H109" s="101">
        <v>287</v>
      </c>
      <c r="I109" s="101">
        <v>287</v>
      </c>
      <c r="J109" s="101">
        <v>299</v>
      </c>
      <c r="K109" s="101">
        <v>307</v>
      </c>
      <c r="L109" s="183"/>
      <c r="M109" s="57"/>
      <c r="N109" s="57"/>
      <c r="O109" s="57"/>
      <c r="P109" s="57"/>
      <c r="Q109" s="57"/>
      <c r="Z109" s="60"/>
      <c r="AA109" s="60"/>
      <c r="AB109" s="60"/>
      <c r="AC109" s="60"/>
      <c r="AD109" s="60"/>
      <c r="AE109" s="60"/>
      <c r="AF109" s="60"/>
      <c r="AG109" s="60"/>
    </row>
    <row r="110" spans="4:33" ht="14.25">
      <c r="D110" s="88"/>
      <c r="E110" s="65"/>
      <c r="F110" s="100"/>
      <c r="G110" s="100"/>
      <c r="H110" s="100"/>
      <c r="I110" s="100"/>
      <c r="J110" s="100"/>
      <c r="K110" s="100"/>
      <c r="L110" s="183"/>
      <c r="M110" s="57"/>
      <c r="N110" s="57"/>
      <c r="O110" s="57"/>
      <c r="P110" s="57"/>
      <c r="Q110" s="57"/>
      <c r="Z110" s="60"/>
      <c r="AA110" s="60"/>
      <c r="AB110" s="60"/>
      <c r="AC110" s="60"/>
      <c r="AD110" s="60"/>
      <c r="AE110" s="60"/>
      <c r="AF110" s="60"/>
      <c r="AG110" s="60"/>
    </row>
    <row r="111" spans="4:33" ht="14.25">
      <c r="D111" s="88" t="s">
        <v>124</v>
      </c>
      <c r="E111" s="65"/>
      <c r="F111" s="100">
        <v>16</v>
      </c>
      <c r="G111" s="100">
        <v>22</v>
      </c>
      <c r="H111" s="100">
        <v>9</v>
      </c>
      <c r="I111" s="100">
        <v>9</v>
      </c>
      <c r="J111" s="100">
        <v>10</v>
      </c>
      <c r="K111" s="100">
        <v>11</v>
      </c>
      <c r="L111" s="183"/>
      <c r="M111" s="57"/>
      <c r="N111" s="57"/>
      <c r="O111" s="57"/>
      <c r="P111" s="57"/>
      <c r="Q111" s="57"/>
      <c r="Z111" s="60"/>
      <c r="AA111" s="60"/>
      <c r="AB111" s="60"/>
      <c r="AC111" s="60"/>
      <c r="AD111" s="60"/>
      <c r="AE111" s="60"/>
      <c r="AF111" s="60"/>
      <c r="AG111" s="60"/>
    </row>
    <row r="112" spans="4:33" ht="14.25">
      <c r="D112" s="88" t="s">
        <v>130</v>
      </c>
      <c r="E112" s="65"/>
      <c r="F112" s="100">
        <v>245</v>
      </c>
      <c r="G112" s="100">
        <v>342</v>
      </c>
      <c r="H112" s="100">
        <v>487</v>
      </c>
      <c r="I112" s="100">
        <v>594</v>
      </c>
      <c r="J112" s="100">
        <v>293</v>
      </c>
      <c r="K112" s="100">
        <v>376</v>
      </c>
      <c r="M112" s="57"/>
      <c r="N112" s="57"/>
      <c r="O112" s="57"/>
      <c r="P112" s="57"/>
      <c r="Q112" s="57"/>
      <c r="Z112" s="60"/>
      <c r="AA112" s="60"/>
      <c r="AB112" s="60"/>
      <c r="AC112" s="60"/>
      <c r="AD112" s="60"/>
      <c r="AE112" s="60"/>
      <c r="AF112" s="60"/>
      <c r="AG112" s="60"/>
    </row>
    <row r="113" spans="4:33" ht="14.25">
      <c r="D113" s="88" t="s">
        <v>131</v>
      </c>
      <c r="E113" s="65"/>
      <c r="F113" s="100">
        <v>3</v>
      </c>
      <c r="G113" s="100">
        <v>22</v>
      </c>
      <c r="H113" s="100">
        <v>36</v>
      </c>
      <c r="I113" s="100">
        <v>59</v>
      </c>
      <c r="J113" s="100">
        <v>9</v>
      </c>
      <c r="K113" s="100">
        <v>28</v>
      </c>
      <c r="M113" s="57"/>
      <c r="N113" s="57"/>
      <c r="O113" s="57"/>
      <c r="P113" s="57"/>
      <c r="Q113" s="57"/>
      <c r="Z113" s="60"/>
      <c r="AA113" s="60"/>
      <c r="AB113" s="60"/>
      <c r="AC113" s="60"/>
      <c r="AD113" s="60"/>
      <c r="AE113" s="60"/>
      <c r="AF113" s="60"/>
      <c r="AG113" s="60"/>
    </row>
    <row r="114" spans="4:33" ht="14.25">
      <c r="D114" s="88" t="s">
        <v>128</v>
      </c>
      <c r="E114" s="65"/>
      <c r="F114" s="100">
        <v>257</v>
      </c>
      <c r="G114" s="100">
        <v>198</v>
      </c>
      <c r="H114" s="100">
        <v>51</v>
      </c>
      <c r="I114" s="100">
        <v>62</v>
      </c>
      <c r="J114" s="100">
        <v>104</v>
      </c>
      <c r="K114" s="100">
        <v>234</v>
      </c>
      <c r="M114" s="57"/>
      <c r="N114" s="57"/>
      <c r="O114" s="57"/>
      <c r="P114" s="57"/>
      <c r="Q114" s="57"/>
      <c r="Z114" s="60"/>
      <c r="AA114" s="60"/>
      <c r="AB114" s="60"/>
      <c r="AC114" s="60"/>
      <c r="AD114" s="60"/>
      <c r="AE114" s="60"/>
      <c r="AF114" s="60"/>
      <c r="AG114" s="60"/>
    </row>
    <row r="115" spans="4:33" ht="14.25">
      <c r="D115" s="88" t="s">
        <v>132</v>
      </c>
      <c r="E115" s="65"/>
      <c r="F115" s="100">
        <v>4027</v>
      </c>
      <c r="G115" s="100">
        <v>4011</v>
      </c>
      <c r="H115" s="100">
        <v>4867</v>
      </c>
      <c r="I115" s="100">
        <v>5180</v>
      </c>
      <c r="J115" s="100">
        <v>5244</v>
      </c>
      <c r="K115" s="100">
        <v>5560</v>
      </c>
      <c r="M115" s="57"/>
      <c r="N115" s="57"/>
      <c r="O115" s="57"/>
      <c r="P115" s="57"/>
      <c r="Q115" s="57"/>
      <c r="Z115" s="60"/>
      <c r="AA115" s="60"/>
      <c r="AB115" s="60"/>
      <c r="AC115" s="60"/>
      <c r="AD115" s="60"/>
      <c r="AE115" s="60"/>
      <c r="AF115" s="60"/>
      <c r="AG115" s="60"/>
    </row>
    <row r="116" spans="4:33" ht="14.25">
      <c r="D116" s="20" t="s">
        <v>133</v>
      </c>
      <c r="E116" s="65"/>
      <c r="F116" s="101">
        <v>4548</v>
      </c>
      <c r="G116" s="101">
        <v>4595</v>
      </c>
      <c r="H116" s="101">
        <v>5450</v>
      </c>
      <c r="I116" s="101">
        <v>5904</v>
      </c>
      <c r="J116" s="101">
        <v>5660</v>
      </c>
      <c r="K116" s="101">
        <v>6209</v>
      </c>
      <c r="M116" s="57"/>
      <c r="N116" s="57"/>
      <c r="O116" s="57"/>
      <c r="P116" s="57"/>
      <c r="Q116" s="57"/>
      <c r="Z116" s="60"/>
      <c r="AA116" s="60"/>
      <c r="AB116" s="60"/>
      <c r="AC116" s="60"/>
      <c r="AD116" s="60"/>
      <c r="AE116" s="60"/>
      <c r="AF116" s="60"/>
      <c r="AG116" s="60"/>
    </row>
    <row r="117" spans="4:33" ht="14.25">
      <c r="D117" s="88"/>
      <c r="E117" s="65"/>
      <c r="F117" s="100"/>
      <c r="G117" s="100"/>
      <c r="H117" s="100"/>
      <c r="I117" s="100"/>
      <c r="J117" s="100"/>
      <c r="K117" s="100"/>
      <c r="M117" s="57"/>
      <c r="N117" s="57"/>
      <c r="O117" s="57"/>
      <c r="P117" s="57"/>
      <c r="Q117" s="57"/>
      <c r="Z117" s="60"/>
      <c r="AA117" s="60"/>
      <c r="AB117" s="60"/>
      <c r="AC117" s="60"/>
      <c r="AD117" s="60"/>
      <c r="AE117" s="60"/>
      <c r="AF117" s="60"/>
      <c r="AG117" s="60"/>
    </row>
    <row r="118" spans="4:33" ht="14.25">
      <c r="D118" s="88" t="s">
        <v>134</v>
      </c>
      <c r="E118" s="65"/>
      <c r="F118" s="100">
        <v>0</v>
      </c>
      <c r="G118" s="100">
        <v>0</v>
      </c>
      <c r="H118" s="100">
        <v>0</v>
      </c>
      <c r="I118" s="100">
        <v>0</v>
      </c>
      <c r="J118" s="100">
        <v>0</v>
      </c>
      <c r="K118" s="100">
        <v>0</v>
      </c>
      <c r="M118" s="57"/>
      <c r="N118" s="57"/>
      <c r="O118" s="57"/>
      <c r="P118" s="57"/>
      <c r="Q118" s="57"/>
      <c r="Z118" s="60"/>
      <c r="AA118" s="60"/>
      <c r="AB118" s="60"/>
      <c r="AC118" s="60"/>
      <c r="AD118" s="60"/>
      <c r="AE118" s="60"/>
      <c r="AF118" s="60"/>
      <c r="AG118" s="60"/>
    </row>
    <row r="119" spans="4:33" ht="14.25">
      <c r="D119" s="20" t="s">
        <v>135</v>
      </c>
      <c r="E119" s="65"/>
      <c r="F119" s="101">
        <v>5072</v>
      </c>
      <c r="G119" s="101">
        <v>5164</v>
      </c>
      <c r="H119" s="101">
        <v>6027</v>
      </c>
      <c r="I119" s="101">
        <v>6531</v>
      </c>
      <c r="J119" s="101">
        <v>6438</v>
      </c>
      <c r="K119" s="101">
        <v>6906</v>
      </c>
      <c r="M119" s="57"/>
      <c r="N119" s="57"/>
      <c r="O119" s="57"/>
      <c r="P119" s="57"/>
      <c r="Q119" s="57"/>
      <c r="Z119" s="60"/>
      <c r="AA119" s="60"/>
      <c r="AB119" s="60"/>
      <c r="AC119" s="60"/>
      <c r="AD119" s="60"/>
      <c r="AE119" s="60"/>
      <c r="AF119" s="60"/>
      <c r="AG119" s="60"/>
    </row>
    <row r="120" spans="4:11" ht="14.25">
      <c r="D120" s="20"/>
      <c r="E120" s="65"/>
      <c r="F120" s="101"/>
      <c r="G120" s="101"/>
      <c r="H120" s="101"/>
      <c r="I120" s="101"/>
      <c r="J120" s="101"/>
      <c r="K120" s="101"/>
    </row>
    <row r="121" ht="14.25">
      <c r="D121" s="105"/>
    </row>
    <row r="122" spans="4:17" ht="14.25">
      <c r="D122" s="106" t="s">
        <v>136</v>
      </c>
      <c r="F122" s="161"/>
      <c r="G122" s="161"/>
      <c r="H122" s="161"/>
      <c r="I122" s="161"/>
      <c r="J122" s="161"/>
      <c r="K122" s="161"/>
      <c r="M122" s="161"/>
      <c r="N122" s="161"/>
      <c r="O122" s="161"/>
      <c r="P122" s="161"/>
      <c r="Q122" s="161"/>
    </row>
    <row r="123" spans="6:17" ht="14.25">
      <c r="F123" s="161"/>
      <c r="G123" s="161"/>
      <c r="H123" s="161"/>
      <c r="I123" s="161"/>
      <c r="J123" s="161"/>
      <c r="K123" s="161"/>
      <c r="M123" s="161"/>
      <c r="N123" s="161"/>
      <c r="O123" s="161"/>
      <c r="P123" s="161"/>
      <c r="Q123" s="161"/>
    </row>
    <row r="124" spans="6:17" ht="14.25">
      <c r="F124" s="161"/>
      <c r="G124" s="161"/>
      <c r="H124" s="161"/>
      <c r="I124" s="161"/>
      <c r="J124" s="161"/>
      <c r="K124" s="161"/>
      <c r="M124" s="161"/>
      <c r="N124" s="161"/>
      <c r="O124" s="161"/>
      <c r="P124" s="161"/>
      <c r="Q124" s="161"/>
    </row>
  </sheetData>
  <sheetProtection/>
  <mergeCells count="2">
    <mergeCell ref="F2:K3"/>
    <mergeCell ref="M2:Q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43" r:id="rId1"/>
</worksheet>
</file>

<file path=xl/worksheets/sheet8.xml><?xml version="1.0" encoding="utf-8"?>
<worksheet xmlns="http://schemas.openxmlformats.org/spreadsheetml/2006/main" xmlns:r="http://schemas.openxmlformats.org/officeDocument/2006/relationships">
  <dimension ref="A1:T185"/>
  <sheetViews>
    <sheetView view="pageBreakPreview" zoomScale="85" zoomScaleNormal="80" zoomScaleSheetLayoutView="85"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A1" sqref="A1"/>
    </sheetView>
  </sheetViews>
  <sheetFormatPr defaultColWidth="9.140625" defaultRowHeight="15"/>
  <cols>
    <col min="1" max="1" width="9.140625" style="183" customWidth="1"/>
    <col min="2" max="2" width="4.00390625" style="183" customWidth="1"/>
    <col min="3" max="3" width="4.140625" style="183" customWidth="1"/>
    <col min="4" max="4" width="71.00390625" style="183" customWidth="1"/>
    <col min="5" max="5" width="2.140625" style="183" customWidth="1"/>
    <col min="6" max="11" width="9.7109375" style="61" customWidth="1"/>
    <col min="12" max="12" width="3.421875" style="107" customWidth="1"/>
    <col min="13" max="17" width="9.7109375" style="61" customWidth="1"/>
    <col min="18" max="16384" width="9.140625" style="183" customWidth="1"/>
  </cols>
  <sheetData>
    <row r="1" ht="14.25">
      <c r="A1" s="45"/>
    </row>
    <row r="2" spans="4:17" ht="19.5" customHeight="1">
      <c r="D2" s="184" t="s">
        <v>0</v>
      </c>
      <c r="F2" s="206" t="s">
        <v>60</v>
      </c>
      <c r="G2" s="206"/>
      <c r="H2" s="206"/>
      <c r="I2" s="206"/>
      <c r="J2" s="206"/>
      <c r="K2" s="206"/>
      <c r="L2" s="60"/>
      <c r="M2" s="206" t="s">
        <v>10</v>
      </c>
      <c r="N2" s="206"/>
      <c r="O2" s="206"/>
      <c r="P2" s="206"/>
      <c r="Q2" s="206"/>
    </row>
    <row r="3" spans="4:17" ht="18.75" customHeight="1">
      <c r="D3" s="185" t="s">
        <v>137</v>
      </c>
      <c r="F3" s="206"/>
      <c r="G3" s="206"/>
      <c r="H3" s="206"/>
      <c r="I3" s="206"/>
      <c r="J3" s="206"/>
      <c r="K3" s="206"/>
      <c r="L3" s="60"/>
      <c r="M3" s="206"/>
      <c r="N3" s="206"/>
      <c r="O3" s="206"/>
      <c r="P3" s="206"/>
      <c r="Q3" s="206"/>
    </row>
    <row r="4" spans="6:17" ht="8.25" customHeight="1">
      <c r="F4" s="63"/>
      <c r="G4" s="63"/>
      <c r="H4" s="63"/>
      <c r="I4" s="63"/>
      <c r="J4" s="63"/>
      <c r="K4" s="63"/>
      <c r="M4" s="63"/>
      <c r="N4" s="63"/>
      <c r="O4" s="63"/>
      <c r="P4" s="63"/>
      <c r="Q4" s="63"/>
    </row>
    <row r="5" spans="4:17" ht="15.75">
      <c r="D5" s="77"/>
      <c r="E5" s="64"/>
      <c r="F5" s="28" t="s">
        <v>61</v>
      </c>
      <c r="G5" s="28" t="s">
        <v>266</v>
      </c>
      <c r="H5" s="28" t="s">
        <v>267</v>
      </c>
      <c r="I5" s="28" t="s">
        <v>64</v>
      </c>
      <c r="J5" s="28" t="s">
        <v>66</v>
      </c>
      <c r="K5" s="28" t="s">
        <v>254</v>
      </c>
      <c r="L5" s="108"/>
      <c r="M5" s="28" t="s">
        <v>266</v>
      </c>
      <c r="N5" s="28" t="s">
        <v>268</v>
      </c>
      <c r="O5" s="28" t="s">
        <v>269</v>
      </c>
      <c r="P5" s="28" t="s">
        <v>270</v>
      </c>
      <c r="Q5" s="28" t="s">
        <v>254</v>
      </c>
    </row>
    <row r="6" spans="5:17" ht="15">
      <c r="E6" s="64"/>
      <c r="F6" s="109"/>
      <c r="G6" s="109"/>
      <c r="H6" s="109"/>
      <c r="I6" s="109"/>
      <c r="J6" s="109"/>
      <c r="K6" s="109"/>
      <c r="L6" s="108"/>
      <c r="M6" s="109"/>
      <c r="N6" s="109"/>
      <c r="O6" s="109"/>
      <c r="P6" s="109"/>
      <c r="Q6" s="109"/>
    </row>
    <row r="7" spans="4:17" ht="15.75">
      <c r="D7" s="78" t="s">
        <v>68</v>
      </c>
      <c r="F7" s="46"/>
      <c r="G7" s="46"/>
      <c r="H7" s="46"/>
      <c r="I7" s="46"/>
      <c r="J7" s="46"/>
      <c r="K7" s="46"/>
      <c r="L7" s="108"/>
      <c r="M7" s="46"/>
      <c r="N7" s="46"/>
      <c r="O7" s="46"/>
      <c r="P7" s="46"/>
      <c r="Q7" s="46"/>
    </row>
    <row r="8" spans="4:17" ht="15" thickBot="1">
      <c r="D8" s="79" t="s">
        <v>69</v>
      </c>
      <c r="F8" s="79"/>
      <c r="G8" s="79"/>
      <c r="H8" s="79"/>
      <c r="I8" s="79"/>
      <c r="J8" s="79"/>
      <c r="K8" s="79"/>
      <c r="L8" s="108"/>
      <c r="M8" s="79"/>
      <c r="N8" s="79"/>
      <c r="O8" s="79"/>
      <c r="P8" s="79"/>
      <c r="Q8" s="79"/>
    </row>
    <row r="9" spans="6:17" ht="15" thickTop="1">
      <c r="F9" s="46"/>
      <c r="G9" s="46"/>
      <c r="H9" s="46"/>
      <c r="I9" s="46"/>
      <c r="J9" s="46"/>
      <c r="K9" s="46"/>
      <c r="L9" s="108"/>
      <c r="M9" s="46"/>
      <c r="N9" s="46"/>
      <c r="O9" s="46"/>
      <c r="P9" s="46"/>
      <c r="Q9" s="46"/>
    </row>
    <row r="10" spans="1:18" s="46" customFormat="1" ht="14.25">
      <c r="A10" s="65"/>
      <c r="B10" s="65"/>
      <c r="C10" s="65"/>
      <c r="D10" s="13" t="s">
        <v>53</v>
      </c>
      <c r="F10" s="110">
        <v>1472.0128300000026</v>
      </c>
      <c r="G10" s="110">
        <v>337.73664</v>
      </c>
      <c r="H10" s="110">
        <v>795.6925500000001</v>
      </c>
      <c r="I10" s="110">
        <v>1219.16595</v>
      </c>
      <c r="J10" s="110">
        <v>1669.5065099999902</v>
      </c>
      <c r="K10" s="110">
        <f>+K11+K18</f>
        <v>354.59534</v>
      </c>
      <c r="L10" s="111"/>
      <c r="M10" s="110">
        <v>337.73664</v>
      </c>
      <c r="N10" s="110">
        <v>457.95590999999996</v>
      </c>
      <c r="O10" s="110">
        <v>423.473400000001</v>
      </c>
      <c r="P10" s="110">
        <v>450.34055999998947</v>
      </c>
      <c r="Q10" s="110">
        <v>354.59534</v>
      </c>
      <c r="R10" s="59"/>
    </row>
    <row r="11" spans="1:18" s="46" customFormat="1" ht="14.25">
      <c r="A11" s="65"/>
      <c r="B11" s="65"/>
      <c r="C11" s="65"/>
      <c r="D11" s="81" t="s">
        <v>70</v>
      </c>
      <c r="F11" s="38">
        <v>1470.2223500000027</v>
      </c>
      <c r="G11" s="38">
        <v>337.47432000000003</v>
      </c>
      <c r="H11" s="38">
        <v>795.4214000000001</v>
      </c>
      <c r="I11" s="38">
        <v>1218.82521</v>
      </c>
      <c r="J11" s="38">
        <v>1668.8561799999902</v>
      </c>
      <c r="K11" s="112">
        <f>+K12+K16+K17</f>
        <v>354.55794000000003</v>
      </c>
      <c r="L11" s="108"/>
      <c r="M11" s="38">
        <v>337.47432000000003</v>
      </c>
      <c r="N11" s="38">
        <v>457.94707999999997</v>
      </c>
      <c r="O11" s="38">
        <v>423.403810000001</v>
      </c>
      <c r="P11" s="38">
        <v>450.03096999998945</v>
      </c>
      <c r="Q11" s="112">
        <v>354.55794000000003</v>
      </c>
      <c r="R11" s="59"/>
    </row>
    <row r="12" spans="1:18" s="46" customFormat="1" ht="14.25">
      <c r="A12" s="65"/>
      <c r="B12" s="65"/>
      <c r="C12" s="65"/>
      <c r="D12" s="113" t="s">
        <v>138</v>
      </c>
      <c r="F12" s="59">
        <v>1247.879623816175</v>
      </c>
      <c r="G12" s="59">
        <v>285.2910930766388</v>
      </c>
      <c r="H12" s="59">
        <v>671.6128799816692</v>
      </c>
      <c r="I12" s="59">
        <v>1031.5488961891</v>
      </c>
      <c r="J12" s="59">
        <v>1370.2184440625413</v>
      </c>
      <c r="K12" s="59">
        <v>299.1991380713931</v>
      </c>
      <c r="L12" s="108"/>
      <c r="M12" s="59">
        <v>285.2910930766388</v>
      </c>
      <c r="N12" s="59">
        <v>386.32178690503036</v>
      </c>
      <c r="O12" s="59">
        <v>359.936016207428</v>
      </c>
      <c r="P12" s="59">
        <v>338.6695478734444</v>
      </c>
      <c r="Q12" s="59">
        <v>299.1991380713931</v>
      </c>
      <c r="R12" s="59"/>
    </row>
    <row r="13" spans="1:18" s="46" customFormat="1" ht="14.25">
      <c r="A13" s="65"/>
      <c r="B13" s="65"/>
      <c r="C13" s="65"/>
      <c r="D13" s="114" t="s">
        <v>139</v>
      </c>
      <c r="F13" s="115">
        <v>1221.6660863910383</v>
      </c>
      <c r="G13" s="115">
        <v>262.0014957730059</v>
      </c>
      <c r="H13" s="115">
        <v>615.6844022539653</v>
      </c>
      <c r="I13" s="115">
        <v>958.9492872538423</v>
      </c>
      <c r="J13" s="115">
        <v>1262.8459550643443</v>
      </c>
      <c r="K13" s="115">
        <v>274.8116240781909</v>
      </c>
      <c r="L13" s="108"/>
      <c r="M13" s="59">
        <v>262.0014957730059</v>
      </c>
      <c r="N13" s="59">
        <v>353.68290648095945</v>
      </c>
      <c r="O13" s="59">
        <v>343.264884999877</v>
      </c>
      <c r="P13" s="59">
        <v>303.896667810502</v>
      </c>
      <c r="Q13" s="115">
        <v>274.8116240781909</v>
      </c>
      <c r="R13" s="59"/>
    </row>
    <row r="14" spans="1:18" s="46" customFormat="1" ht="14.25">
      <c r="A14" s="65"/>
      <c r="B14" s="65"/>
      <c r="C14" s="65"/>
      <c r="D14" s="114" t="s">
        <v>140</v>
      </c>
      <c r="F14" s="115">
        <v>5.7450005376158</v>
      </c>
      <c r="G14" s="115">
        <v>13.756386220000001</v>
      </c>
      <c r="H14" s="115">
        <v>37.468443000299</v>
      </c>
      <c r="I14" s="115">
        <v>51.6149867838172</v>
      </c>
      <c r="J14" s="115">
        <v>65.4655210451122</v>
      </c>
      <c r="K14" s="115">
        <v>18.5127819553428</v>
      </c>
      <c r="L14" s="108"/>
      <c r="M14" s="59">
        <v>13.756386220000001</v>
      </c>
      <c r="N14" s="59">
        <v>23.712056780298994</v>
      </c>
      <c r="O14" s="59">
        <v>14.1465437835182</v>
      </c>
      <c r="P14" s="59">
        <v>13.850534261294996</v>
      </c>
      <c r="Q14" s="115">
        <v>18.5127819553428</v>
      </c>
      <c r="R14" s="59"/>
    </row>
    <row r="15" spans="1:18" s="46" customFormat="1" ht="14.25">
      <c r="A15" s="65"/>
      <c r="B15" s="65"/>
      <c r="C15" s="65"/>
      <c r="D15" s="114" t="s">
        <v>141</v>
      </c>
      <c r="F15" s="115">
        <v>20.468536887520802</v>
      </c>
      <c r="G15" s="115">
        <v>9.53321108363289</v>
      </c>
      <c r="H15" s="115">
        <v>18.4600347274048</v>
      </c>
      <c r="I15" s="115">
        <v>20.984622151437403</v>
      </c>
      <c r="J15" s="115">
        <v>41.906967953084795</v>
      </c>
      <c r="K15" s="115">
        <v>5.87473203785942</v>
      </c>
      <c r="L15" s="108"/>
      <c r="M15" s="59">
        <v>9.53321108363289</v>
      </c>
      <c r="N15" s="59">
        <v>8.92682364377191</v>
      </c>
      <c r="O15" s="59">
        <v>2.5245874240326</v>
      </c>
      <c r="P15" s="59">
        <v>20.922345801647392</v>
      </c>
      <c r="Q15" s="115">
        <v>5.87473203785942</v>
      </c>
      <c r="R15" s="59"/>
    </row>
    <row r="16" spans="1:18" s="46" customFormat="1" ht="14.25">
      <c r="A16" s="65"/>
      <c r="B16" s="65"/>
      <c r="C16" s="65"/>
      <c r="D16" s="113" t="s">
        <v>142</v>
      </c>
      <c r="F16" s="115">
        <v>134.66104</v>
      </c>
      <c r="G16" s="115">
        <v>37.21649000000001</v>
      </c>
      <c r="H16" s="115">
        <v>77.49759000000002</v>
      </c>
      <c r="I16" s="115">
        <v>115.66047999999998</v>
      </c>
      <c r="J16" s="115">
        <v>158.13927</v>
      </c>
      <c r="K16" s="115">
        <v>35.85738</v>
      </c>
      <c r="L16" s="108"/>
      <c r="M16" s="59">
        <v>37.21649000000001</v>
      </c>
      <c r="N16" s="59">
        <v>40.28110000000001</v>
      </c>
      <c r="O16" s="59">
        <v>38.16289</v>
      </c>
      <c r="P16" s="59">
        <v>42.47879000000003</v>
      </c>
      <c r="Q16" s="115">
        <v>35.85738</v>
      </c>
      <c r="R16" s="59"/>
    </row>
    <row r="17" spans="1:18" s="46" customFormat="1" ht="14.25">
      <c r="A17" s="65"/>
      <c r="B17" s="65"/>
      <c r="C17" s="65"/>
      <c r="D17" s="113" t="s">
        <v>143</v>
      </c>
      <c r="F17" s="59">
        <v>87.68168618382799</v>
      </c>
      <c r="G17" s="59">
        <v>14.9667369233612</v>
      </c>
      <c r="H17" s="59">
        <v>46.3109300183308</v>
      </c>
      <c r="I17" s="59">
        <v>71.615833810904</v>
      </c>
      <c r="J17" s="59">
        <v>140.49846593744897</v>
      </c>
      <c r="K17" s="59">
        <v>19.501421928606902</v>
      </c>
      <c r="L17" s="108"/>
      <c r="M17" s="59">
        <v>14.9667369233612</v>
      </c>
      <c r="N17" s="59">
        <v>31.3441930949696</v>
      </c>
      <c r="O17" s="59">
        <v>25.3049037925732</v>
      </c>
      <c r="P17" s="59">
        <v>68.88263212654498</v>
      </c>
      <c r="Q17" s="59">
        <v>19.501421928606902</v>
      </c>
      <c r="R17" s="59"/>
    </row>
    <row r="18" spans="1:18" s="46" customFormat="1" ht="14.25">
      <c r="A18" s="65"/>
      <c r="B18" s="65"/>
      <c r="C18" s="65"/>
      <c r="D18" s="81" t="s">
        <v>80</v>
      </c>
      <c r="F18" s="110">
        <v>1.79048</v>
      </c>
      <c r="G18" s="110">
        <v>0.26232</v>
      </c>
      <c r="H18" s="110">
        <v>0.27115</v>
      </c>
      <c r="I18" s="110">
        <v>0.34074</v>
      </c>
      <c r="J18" s="110">
        <v>0.6503300000000001</v>
      </c>
      <c r="K18" s="110">
        <v>0.037399999999999996</v>
      </c>
      <c r="M18" s="110">
        <v>0.26232</v>
      </c>
      <c r="N18" s="110">
        <v>0.008830000000000005</v>
      </c>
      <c r="O18" s="110">
        <v>0.06959</v>
      </c>
      <c r="P18" s="110">
        <v>0.3095900000000001</v>
      </c>
      <c r="Q18" s="110">
        <v>0.037399999999999996</v>
      </c>
      <c r="R18" s="59"/>
    </row>
    <row r="19" spans="1:20" s="60" customFormat="1" ht="15">
      <c r="A19" s="183"/>
      <c r="B19" s="183"/>
      <c r="C19" s="183"/>
      <c r="D19" s="86"/>
      <c r="E19" s="183"/>
      <c r="F19" s="183"/>
      <c r="G19" s="183"/>
      <c r="H19" s="183"/>
      <c r="I19" s="183"/>
      <c r="J19" s="75"/>
      <c r="K19" s="75"/>
      <c r="L19" s="116"/>
      <c r="M19" s="183"/>
      <c r="N19" s="183"/>
      <c r="O19" s="183"/>
      <c r="P19" s="75"/>
      <c r="Q19" s="75"/>
      <c r="R19" s="59"/>
      <c r="S19" s="46"/>
      <c r="T19" s="46"/>
    </row>
    <row r="20" spans="1:20" s="60" customFormat="1" ht="15.75">
      <c r="A20" s="183"/>
      <c r="B20" s="183"/>
      <c r="C20" s="183"/>
      <c r="D20" s="78" t="s">
        <v>144</v>
      </c>
      <c r="E20" s="183"/>
      <c r="F20" s="183"/>
      <c r="G20" s="183"/>
      <c r="H20" s="183"/>
      <c r="I20" s="183"/>
      <c r="J20" s="75"/>
      <c r="K20" s="75"/>
      <c r="L20" s="116"/>
      <c r="M20" s="183"/>
      <c r="N20" s="183"/>
      <c r="O20" s="183"/>
      <c r="P20" s="75"/>
      <c r="Q20" s="75"/>
      <c r="R20" s="59"/>
      <c r="S20" s="46"/>
      <c r="T20" s="46"/>
    </row>
    <row r="21" spans="1:20" s="60" customFormat="1" ht="15" thickBot="1">
      <c r="A21" s="183"/>
      <c r="B21" s="183"/>
      <c r="C21" s="183"/>
      <c r="D21" s="79" t="s">
        <v>69</v>
      </c>
      <c r="E21" s="183"/>
      <c r="F21" s="117"/>
      <c r="G21" s="117"/>
      <c r="H21" s="117"/>
      <c r="I21" s="117"/>
      <c r="J21" s="117"/>
      <c r="K21" s="117"/>
      <c r="L21" s="108"/>
      <c r="M21" s="117"/>
      <c r="N21" s="117"/>
      <c r="O21" s="117"/>
      <c r="P21" s="117"/>
      <c r="Q21" s="117"/>
      <c r="R21" s="59"/>
      <c r="S21" s="46"/>
      <c r="T21" s="46"/>
    </row>
    <row r="22" spans="1:20" s="60" customFormat="1" ht="15" thickTop="1">
      <c r="A22" s="183"/>
      <c r="B22" s="183"/>
      <c r="C22" s="183"/>
      <c r="D22" s="183"/>
      <c r="E22" s="183"/>
      <c r="F22" s="46"/>
      <c r="G22" s="46"/>
      <c r="H22" s="46"/>
      <c r="I22" s="46"/>
      <c r="J22" s="118"/>
      <c r="K22" s="118"/>
      <c r="L22" s="108"/>
      <c r="M22" s="46"/>
      <c r="N22" s="46"/>
      <c r="O22" s="46"/>
      <c r="P22" s="118"/>
      <c r="Q22" s="118"/>
      <c r="R22" s="59"/>
      <c r="S22" s="46"/>
      <c r="T22" s="46"/>
    </row>
    <row r="23" spans="1:20" s="60" customFormat="1" ht="14.25">
      <c r="A23" s="183"/>
      <c r="B23" s="183"/>
      <c r="C23" s="11"/>
      <c r="D23" s="11" t="s">
        <v>145</v>
      </c>
      <c r="F23" s="119">
        <v>341.33039689</v>
      </c>
      <c r="G23" s="119">
        <v>113.7506767526</v>
      </c>
      <c r="H23" s="119">
        <v>193.76386091999998</v>
      </c>
      <c r="I23" s="119">
        <v>266.8555005421747</v>
      </c>
      <c r="J23" s="119">
        <v>339.4065093696878</v>
      </c>
      <c r="K23" s="119">
        <v>79.6982539245432</v>
      </c>
      <c r="L23" s="107"/>
      <c r="M23" s="119">
        <v>113.7506767526</v>
      </c>
      <c r="N23" s="119">
        <v>80.01318416739998</v>
      </c>
      <c r="O23" s="119">
        <v>73.0916396221747</v>
      </c>
      <c r="P23" s="119">
        <v>72.5510088275131</v>
      </c>
      <c r="Q23" s="119">
        <v>79.6982539245432</v>
      </c>
      <c r="R23" s="59"/>
      <c r="S23" s="46"/>
      <c r="T23" s="46"/>
    </row>
    <row r="24" spans="1:20" s="60" customFormat="1" ht="14.25">
      <c r="A24" s="183"/>
      <c r="B24" s="183"/>
      <c r="C24" s="11"/>
      <c r="D24" s="11" t="s">
        <v>146</v>
      </c>
      <c r="F24" s="119">
        <v>1010.5473776848208</v>
      </c>
      <c r="G24" s="119">
        <v>204.46002526363424</v>
      </c>
      <c r="H24" s="119">
        <v>483.7251884524018</v>
      </c>
      <c r="I24" s="119">
        <v>786.4090989755974</v>
      </c>
      <c r="J24" s="119">
        <v>1130.60381906013</v>
      </c>
      <c r="K24" s="119">
        <v>232.51233002756328</v>
      </c>
      <c r="L24" s="107"/>
      <c r="M24" s="119">
        <v>204.46002526363424</v>
      </c>
      <c r="N24" s="119">
        <v>279.2651631887676</v>
      </c>
      <c r="O24" s="119">
        <v>302.683910523196</v>
      </c>
      <c r="P24" s="119">
        <v>344.1947200845326</v>
      </c>
      <c r="Q24" s="119">
        <v>232.51233002756328</v>
      </c>
      <c r="R24" s="59"/>
      <c r="S24" s="46"/>
      <c r="T24" s="46"/>
    </row>
    <row r="25" spans="1:20" s="60" customFormat="1" ht="14.25">
      <c r="A25" s="183"/>
      <c r="B25" s="183"/>
      <c r="C25" s="120"/>
      <c r="D25" s="120" t="s">
        <v>147</v>
      </c>
      <c r="E25" s="68"/>
      <c r="F25" s="121">
        <v>1831.68184061</v>
      </c>
      <c r="G25" s="121">
        <v>1685.54774201</v>
      </c>
      <c r="H25" s="121">
        <v>3138.994384410449</v>
      </c>
      <c r="I25" s="121">
        <v>4356.41931845</v>
      </c>
      <c r="J25" s="121">
        <v>5194.71670291</v>
      </c>
      <c r="K25" s="121">
        <v>-1636.3690000000006</v>
      </c>
      <c r="L25" s="122"/>
      <c r="M25" s="121">
        <v>1685.54774201</v>
      </c>
      <c r="N25" s="121">
        <v>1453.446642400449</v>
      </c>
      <c r="O25" s="121">
        <v>1217.42493403955</v>
      </c>
      <c r="P25" s="121">
        <v>838.2973844600001</v>
      </c>
      <c r="Q25" s="121">
        <v>-1636.3690000000006</v>
      </c>
      <c r="R25" s="59"/>
      <c r="S25" s="46"/>
      <c r="T25" s="46"/>
    </row>
    <row r="26" spans="1:20" s="60" customFormat="1" ht="14.25">
      <c r="A26" s="183"/>
      <c r="B26" s="183"/>
      <c r="C26" s="120"/>
      <c r="D26" s="120" t="s">
        <v>148</v>
      </c>
      <c r="E26" s="68"/>
      <c r="F26" s="121">
        <v>-821.1344629251793</v>
      </c>
      <c r="G26" s="121">
        <v>-1481.087716746366</v>
      </c>
      <c r="H26" s="121">
        <v>-2655.2691959580475</v>
      </c>
      <c r="I26" s="121">
        <v>-3570.0102194744</v>
      </c>
      <c r="J26" s="121">
        <v>-4064.11288384987</v>
      </c>
      <c r="K26" s="121">
        <v>1868.8813300275638</v>
      </c>
      <c r="L26" s="122"/>
      <c r="M26" s="121">
        <v>-1481.087716746366</v>
      </c>
      <c r="N26" s="121">
        <v>-1174.1814792116816</v>
      </c>
      <c r="O26" s="121">
        <v>-914.741023516352</v>
      </c>
      <c r="P26" s="121">
        <v>-494.1026643754699</v>
      </c>
      <c r="Q26" s="121">
        <v>1868.8813300275638</v>
      </c>
      <c r="R26" s="59"/>
      <c r="S26" s="46"/>
      <c r="T26" s="46"/>
    </row>
    <row r="27" spans="1:20" s="60" customFormat="1" ht="14.25">
      <c r="A27" s="183"/>
      <c r="B27" s="183"/>
      <c r="C27" s="11"/>
      <c r="D27" s="11" t="s">
        <v>149</v>
      </c>
      <c r="F27" s="119">
        <v>29.7505576315858</v>
      </c>
      <c r="G27" s="119">
        <v>9.53321108363289</v>
      </c>
      <c r="H27" s="119">
        <v>22.6865569174048</v>
      </c>
      <c r="I27" s="119">
        <v>26.738290151437404</v>
      </c>
      <c r="J27" s="119">
        <v>41.906967953084795</v>
      </c>
      <c r="K27" s="119">
        <v>5.87473203785942</v>
      </c>
      <c r="L27" s="107"/>
      <c r="M27" s="119">
        <v>9.53321108363289</v>
      </c>
      <c r="N27" s="119">
        <v>13.15334583377191</v>
      </c>
      <c r="O27" s="119">
        <v>4.0517332340326</v>
      </c>
      <c r="P27" s="119">
        <v>15.16867780164739</v>
      </c>
      <c r="Q27" s="119">
        <v>5.87473203785942</v>
      </c>
      <c r="R27" s="59"/>
      <c r="S27" s="46"/>
      <c r="T27" s="46"/>
    </row>
    <row r="28" spans="1:20" s="60" customFormat="1" ht="14.25">
      <c r="A28" s="183"/>
      <c r="B28" s="183"/>
      <c r="C28" s="120"/>
      <c r="D28" s="120" t="s">
        <v>150</v>
      </c>
      <c r="E28" s="68"/>
      <c r="F28" s="121">
        <v>97.89210779000001</v>
      </c>
      <c r="G28" s="121">
        <v>33.63813265</v>
      </c>
      <c r="H28" s="121">
        <v>55.12394115</v>
      </c>
      <c r="I28" s="121">
        <v>74.63040026</v>
      </c>
      <c r="J28" s="121">
        <v>97.25792709000001</v>
      </c>
      <c r="K28" s="121">
        <v>28.0997161200002</v>
      </c>
      <c r="L28" s="107"/>
      <c r="M28" s="121">
        <v>33.63813265</v>
      </c>
      <c r="N28" s="121">
        <v>21.485808499999997</v>
      </c>
      <c r="O28" s="121">
        <v>19.50645911</v>
      </c>
      <c r="P28" s="121">
        <v>22.627526830000008</v>
      </c>
      <c r="Q28" s="121">
        <v>28.0997161200002</v>
      </c>
      <c r="R28" s="59"/>
      <c r="S28" s="46"/>
      <c r="T28" s="46"/>
    </row>
    <row r="29" spans="1:20" s="60" customFormat="1" ht="14.25">
      <c r="A29" s="183"/>
      <c r="B29" s="183"/>
      <c r="C29" s="120"/>
      <c r="D29" s="120" t="s">
        <v>151</v>
      </c>
      <c r="E29" s="68"/>
      <c r="F29" s="121">
        <v>-68.14155015841422</v>
      </c>
      <c r="G29" s="121">
        <v>-24.10492156636711</v>
      </c>
      <c r="H29" s="121">
        <v>-32.4373842325952</v>
      </c>
      <c r="I29" s="121">
        <v>-47.8921101085626</v>
      </c>
      <c r="J29" s="121">
        <v>-55.350959136915215</v>
      </c>
      <c r="K29" s="121">
        <v>-22.22498408214078</v>
      </c>
      <c r="L29" s="122"/>
      <c r="M29" s="121">
        <v>-24.10492156636711</v>
      </c>
      <c r="N29" s="121">
        <v>-8.332462666228087</v>
      </c>
      <c r="O29" s="121">
        <v>-15.4547258759674</v>
      </c>
      <c r="P29" s="121">
        <v>-7.458849028352617</v>
      </c>
      <c r="Q29" s="121">
        <v>-22.22498408214078</v>
      </c>
      <c r="R29" s="59"/>
      <c r="S29" s="46"/>
      <c r="T29" s="46"/>
    </row>
    <row r="30" spans="1:20" s="60" customFormat="1" ht="14.25">
      <c r="A30" s="183"/>
      <c r="B30" s="183"/>
      <c r="C30" s="11"/>
      <c r="D30" s="11" t="s">
        <v>152</v>
      </c>
      <c r="F30" s="119">
        <v>-46.07771220640058</v>
      </c>
      <c r="G30" s="119">
        <v>-27.501543099866733</v>
      </c>
      <c r="H30" s="119">
        <v>17.748203710194314</v>
      </c>
      <c r="I30" s="119">
        <v>23.161840330791172</v>
      </c>
      <c r="J30" s="119">
        <v>-1.2003863829126806</v>
      </c>
      <c r="K30" s="119">
        <v>0.6152440100340991</v>
      </c>
      <c r="L30" s="107"/>
      <c r="M30" s="119">
        <v>-27.501543099866733</v>
      </c>
      <c r="N30" s="119">
        <v>45.24974681006105</v>
      </c>
      <c r="O30" s="119">
        <v>5.41363662059686</v>
      </c>
      <c r="P30" s="119">
        <v>-24.36222671370385</v>
      </c>
      <c r="Q30" s="119">
        <v>0.6152440100340991</v>
      </c>
      <c r="R30" s="59"/>
      <c r="S30" s="46"/>
      <c r="T30" s="46"/>
    </row>
    <row r="31" spans="1:20" s="60" customFormat="1" ht="14.25">
      <c r="A31" s="183"/>
      <c r="B31" s="183"/>
      <c r="C31" s="13"/>
      <c r="D31" s="13" t="s">
        <v>153</v>
      </c>
      <c r="E31" s="103"/>
      <c r="F31" s="123">
        <v>1335.550620000006</v>
      </c>
      <c r="G31" s="123">
        <v>300.24237000000034</v>
      </c>
      <c r="H31" s="123">
        <v>717.9238100000009</v>
      </c>
      <c r="I31" s="123">
        <v>1103.16473</v>
      </c>
      <c r="J31" s="123">
        <v>1510.71690999999</v>
      </c>
      <c r="K31" s="123">
        <v>318.70056</v>
      </c>
      <c r="L31" s="107"/>
      <c r="M31" s="123">
        <v>300.24237000000034</v>
      </c>
      <c r="N31" s="123">
        <v>417.6814400000005</v>
      </c>
      <c r="O31" s="123">
        <v>385.24092</v>
      </c>
      <c r="P31" s="123">
        <v>407.5521799999892</v>
      </c>
      <c r="Q31" s="123">
        <v>318.70056</v>
      </c>
      <c r="R31" s="59"/>
      <c r="S31" s="46"/>
      <c r="T31" s="46"/>
    </row>
    <row r="32" spans="1:20" s="60" customFormat="1" ht="14.25">
      <c r="A32" s="183"/>
      <c r="B32" s="183"/>
      <c r="C32" s="11"/>
      <c r="D32" s="11" t="s">
        <v>154</v>
      </c>
      <c r="F32" s="119">
        <v>168.1360195968985</v>
      </c>
      <c r="G32" s="119">
        <v>53.81447</v>
      </c>
      <c r="H32" s="119">
        <v>108.29546</v>
      </c>
      <c r="I32" s="119">
        <v>164.03018</v>
      </c>
      <c r="J32" s="119">
        <v>222.39056</v>
      </c>
      <c r="K32" s="119">
        <v>61.348169999999996</v>
      </c>
      <c r="L32" s="107"/>
      <c r="M32" s="119">
        <v>53.81447</v>
      </c>
      <c r="N32" s="119">
        <v>54.480990000000006</v>
      </c>
      <c r="O32" s="119">
        <v>55.73472</v>
      </c>
      <c r="P32" s="119">
        <v>58.36037999999999</v>
      </c>
      <c r="Q32" s="119">
        <v>61.348169999999996</v>
      </c>
      <c r="R32" s="59"/>
      <c r="S32" s="46"/>
      <c r="T32" s="46"/>
    </row>
    <row r="33" spans="1:20" s="60" customFormat="1" ht="14.25">
      <c r="A33" s="183"/>
      <c r="B33" s="183"/>
      <c r="C33" s="11"/>
      <c r="D33" s="11" t="s">
        <v>155</v>
      </c>
      <c r="F33" s="119">
        <v>-35.32145069</v>
      </c>
      <c r="G33" s="119">
        <v>-14.350010000000001</v>
      </c>
      <c r="H33" s="119">
        <v>-28.09731</v>
      </c>
      <c r="I33" s="119">
        <v>-45.42098</v>
      </c>
      <c r="J33" s="119">
        <v>-65.51977</v>
      </c>
      <c r="K33" s="119">
        <v>-25.84966</v>
      </c>
      <c r="L33" s="107"/>
      <c r="M33" s="119">
        <v>-14.350010000000001</v>
      </c>
      <c r="N33" s="119">
        <v>-13.7473</v>
      </c>
      <c r="O33" s="119">
        <v>-17.32367</v>
      </c>
      <c r="P33" s="119">
        <v>-20.098789999999994</v>
      </c>
      <c r="Q33" s="119">
        <v>-25.84966</v>
      </c>
      <c r="R33" s="59"/>
      <c r="S33" s="46"/>
      <c r="T33" s="46"/>
    </row>
    <row r="34" spans="1:20" s="60" customFormat="1" ht="14.25">
      <c r="A34" s="183"/>
      <c r="B34" s="183"/>
      <c r="C34" s="11"/>
      <c r="D34" s="11" t="s">
        <v>156</v>
      </c>
      <c r="F34" s="119">
        <v>-7.995883779999997</v>
      </c>
      <c r="G34" s="119">
        <v>-4.23213</v>
      </c>
      <c r="H34" s="119">
        <v>-8.80601</v>
      </c>
      <c r="I34" s="119">
        <v>-12.419240000000002</v>
      </c>
      <c r="J34" s="119">
        <v>-12.24756</v>
      </c>
      <c r="K34" s="119">
        <v>-1.73671</v>
      </c>
      <c r="L34" s="107"/>
      <c r="M34" s="119">
        <v>-4.23213</v>
      </c>
      <c r="N34" s="119">
        <v>-4.573880000000001</v>
      </c>
      <c r="O34" s="119">
        <v>-3.61323</v>
      </c>
      <c r="P34" s="119">
        <v>0.17168000000000205</v>
      </c>
      <c r="Q34" s="119">
        <v>-1.73671</v>
      </c>
      <c r="R34" s="59"/>
      <c r="S34" s="46"/>
      <c r="T34" s="46"/>
    </row>
    <row r="35" spans="1:20" s="60" customFormat="1" ht="14.25">
      <c r="A35" s="183"/>
      <c r="B35" s="183"/>
      <c r="C35" s="11"/>
      <c r="D35" s="11" t="s">
        <v>157</v>
      </c>
      <c r="F35" s="119">
        <v>-1.3378124100000002</v>
      </c>
      <c r="G35" s="119">
        <v>-0.69202</v>
      </c>
      <c r="H35" s="119">
        <v>0.19217999999999982</v>
      </c>
      <c r="I35" s="119">
        <v>1.6066599999999998</v>
      </c>
      <c r="J35" s="119">
        <v>3.1772600000000004</v>
      </c>
      <c r="K35" s="119">
        <v>-0.143</v>
      </c>
      <c r="L35" s="107"/>
      <c r="M35" s="119">
        <v>-0.69202</v>
      </c>
      <c r="N35" s="119">
        <v>0.8841999999999998</v>
      </c>
      <c r="O35" s="119">
        <v>1.41448</v>
      </c>
      <c r="P35" s="119">
        <v>1.5706000000000007</v>
      </c>
      <c r="Q35" s="119">
        <v>-0.143</v>
      </c>
      <c r="R35" s="59"/>
      <c r="S35" s="46"/>
      <c r="T35" s="46"/>
    </row>
    <row r="36" spans="1:20" s="60" customFormat="1" ht="14.25">
      <c r="A36" s="183"/>
      <c r="B36" s="183"/>
      <c r="C36" s="13"/>
      <c r="D36" s="13" t="s">
        <v>158</v>
      </c>
      <c r="E36" s="103"/>
      <c r="F36" s="123">
        <v>123.4808727168985</v>
      </c>
      <c r="G36" s="123">
        <v>34.540310000000005</v>
      </c>
      <c r="H36" s="123">
        <v>71.58431999999999</v>
      </c>
      <c r="I36" s="123">
        <v>107.79662</v>
      </c>
      <c r="J36" s="123">
        <v>147.80049</v>
      </c>
      <c r="K36" s="123">
        <v>33.61879999999999</v>
      </c>
      <c r="L36" s="107"/>
      <c r="M36" s="123">
        <v>34.540310000000005</v>
      </c>
      <c r="N36" s="123">
        <v>37.04401000000001</v>
      </c>
      <c r="O36" s="123">
        <v>36.2123</v>
      </c>
      <c r="P36" s="123">
        <v>40.00387</v>
      </c>
      <c r="Q36" s="123">
        <v>33.61879999999999</v>
      </c>
      <c r="R36" s="59"/>
      <c r="S36" s="46"/>
      <c r="T36" s="46"/>
    </row>
    <row r="37" spans="1:20" s="60" customFormat="1" ht="14.25">
      <c r="A37" s="183"/>
      <c r="B37" s="183"/>
      <c r="C37" s="11"/>
      <c r="D37" s="11" t="s">
        <v>159</v>
      </c>
      <c r="F37" s="119">
        <v>11.190850000000001</v>
      </c>
      <c r="G37" s="119">
        <v>2.69164</v>
      </c>
      <c r="H37" s="119">
        <v>5.913269999999999</v>
      </c>
      <c r="I37" s="119">
        <v>7.863860000000001</v>
      </c>
      <c r="J37" s="119">
        <v>10.338779999999998</v>
      </c>
      <c r="K37" s="119">
        <v>2.23858</v>
      </c>
      <c r="L37" s="107"/>
      <c r="M37" s="119">
        <v>2.69164</v>
      </c>
      <c r="N37" s="119">
        <v>3.221629999999999</v>
      </c>
      <c r="O37" s="119">
        <v>1.95059</v>
      </c>
      <c r="P37" s="119">
        <v>2.4749199999999973</v>
      </c>
      <c r="Q37" s="119">
        <v>2.23858</v>
      </c>
      <c r="R37" s="59"/>
      <c r="S37" s="46"/>
      <c r="T37" s="46"/>
    </row>
    <row r="38" spans="2:20" s="60" customFormat="1" ht="14.25">
      <c r="B38" s="183"/>
      <c r="C38" s="124"/>
      <c r="D38" s="124" t="s">
        <v>160</v>
      </c>
      <c r="E38" s="103"/>
      <c r="F38" s="123">
        <v>1470.2223427169044</v>
      </c>
      <c r="G38" s="123">
        <v>337.4743200000004</v>
      </c>
      <c r="H38" s="123">
        <v>795.4214000000009</v>
      </c>
      <c r="I38" s="123">
        <v>1218.82521</v>
      </c>
      <c r="J38" s="123">
        <v>1668.8561799999902</v>
      </c>
      <c r="K38" s="123">
        <v>354.55794</v>
      </c>
      <c r="L38" s="125"/>
      <c r="M38" s="123">
        <v>337.4743200000004</v>
      </c>
      <c r="N38" s="123">
        <v>457.94708000000054</v>
      </c>
      <c r="O38" s="123">
        <v>423.40381</v>
      </c>
      <c r="P38" s="123">
        <v>450.0309699999892</v>
      </c>
      <c r="Q38" s="123">
        <v>354.55794</v>
      </c>
      <c r="R38" s="59"/>
      <c r="S38" s="46"/>
      <c r="T38" s="46"/>
    </row>
    <row r="39" spans="1:20" s="60" customFormat="1" ht="15">
      <c r="A39" s="126"/>
      <c r="B39" s="183"/>
      <c r="C39" s="183"/>
      <c r="D39" s="86"/>
      <c r="E39" s="183"/>
      <c r="F39" s="116"/>
      <c r="G39" s="116"/>
      <c r="H39" s="116"/>
      <c r="I39" s="116"/>
      <c r="J39" s="127"/>
      <c r="K39" s="127"/>
      <c r="L39" s="128"/>
      <c r="M39" s="116"/>
      <c r="N39" s="116"/>
      <c r="O39" s="116"/>
      <c r="P39" s="127"/>
      <c r="Q39" s="127"/>
      <c r="R39" s="59"/>
      <c r="S39" s="46"/>
      <c r="T39" s="46"/>
    </row>
    <row r="40" spans="2:20" s="60" customFormat="1" ht="15.75">
      <c r="B40" s="183"/>
      <c r="C40" s="183"/>
      <c r="D40" s="78" t="s">
        <v>81</v>
      </c>
      <c r="E40" s="183"/>
      <c r="F40" s="46"/>
      <c r="G40" s="46"/>
      <c r="H40" s="46"/>
      <c r="I40" s="46"/>
      <c r="J40" s="118"/>
      <c r="K40" s="118"/>
      <c r="L40" s="116"/>
      <c r="M40" s="46"/>
      <c r="N40" s="46"/>
      <c r="O40" s="46"/>
      <c r="P40" s="118"/>
      <c r="Q40" s="118"/>
      <c r="R40" s="59"/>
      <c r="S40" s="46"/>
      <c r="T40" s="46"/>
    </row>
    <row r="41" spans="1:20" s="60" customFormat="1" ht="15" thickBot="1">
      <c r="A41" s="183"/>
      <c r="B41" s="183"/>
      <c r="C41" s="183"/>
      <c r="D41" s="79" t="s">
        <v>69</v>
      </c>
      <c r="E41" s="183"/>
      <c r="F41" s="79"/>
      <c r="G41" s="79"/>
      <c r="H41" s="79"/>
      <c r="I41" s="79"/>
      <c r="J41" s="79"/>
      <c r="K41" s="79"/>
      <c r="L41" s="116"/>
      <c r="M41" s="79"/>
      <c r="N41" s="79"/>
      <c r="O41" s="79"/>
      <c r="P41" s="79"/>
      <c r="Q41" s="79"/>
      <c r="R41" s="59"/>
      <c r="S41" s="46"/>
      <c r="T41" s="46"/>
    </row>
    <row r="42" spans="1:20" s="60" customFormat="1" ht="15.75" thickTop="1">
      <c r="A42" s="183"/>
      <c r="B42" s="183"/>
      <c r="C42" s="183"/>
      <c r="D42" s="86"/>
      <c r="E42" s="183"/>
      <c r="F42" s="183"/>
      <c r="G42" s="183"/>
      <c r="H42" s="183"/>
      <c r="I42" s="183"/>
      <c r="J42" s="75"/>
      <c r="K42" s="75"/>
      <c r="L42" s="116"/>
      <c r="M42" s="183"/>
      <c r="N42" s="183"/>
      <c r="O42" s="183"/>
      <c r="P42" s="75"/>
      <c r="Q42" s="75"/>
      <c r="R42" s="59"/>
      <c r="S42" s="46"/>
      <c r="T42" s="46"/>
    </row>
    <row r="43" spans="1:20" s="60" customFormat="1" ht="15">
      <c r="A43" s="183"/>
      <c r="B43" s="183"/>
      <c r="C43" s="183"/>
      <c r="D43" s="130" t="s">
        <v>161</v>
      </c>
      <c r="E43" s="102"/>
      <c r="F43" s="131">
        <v>16796.7767784589</v>
      </c>
      <c r="G43" s="131">
        <v>5989.110776440002</v>
      </c>
      <c r="H43" s="131">
        <v>10172.658797059996</v>
      </c>
      <c r="I43" s="131">
        <v>13907.87091892</v>
      </c>
      <c r="J43" s="131">
        <v>17972.07044215</v>
      </c>
      <c r="K43" s="131">
        <v>4598.63005901</v>
      </c>
      <c r="L43" s="132"/>
      <c r="M43" s="131">
        <v>5989.110776440002</v>
      </c>
      <c r="N43" s="131">
        <v>4183.5480206199945</v>
      </c>
      <c r="O43" s="131">
        <v>3735.21212186001</v>
      </c>
      <c r="P43" s="131">
        <v>4064.199523230002</v>
      </c>
      <c r="Q43" s="131">
        <v>4598.63005901</v>
      </c>
      <c r="R43" s="59"/>
      <c r="S43" s="46"/>
      <c r="T43" s="46"/>
    </row>
    <row r="44" spans="1:20" s="60" customFormat="1" ht="15">
      <c r="A44" s="183"/>
      <c r="B44" s="183"/>
      <c r="C44" s="183"/>
      <c r="D44" s="133" t="s">
        <v>162</v>
      </c>
      <c r="E44" s="102"/>
      <c r="F44" s="131">
        <v>16609.694942432005</v>
      </c>
      <c r="G44" s="131">
        <v>5909.880580400002</v>
      </c>
      <c r="H44" s="131">
        <v>10039.375373479996</v>
      </c>
      <c r="I44" s="131">
        <v>13721.83984504</v>
      </c>
      <c r="J44" s="131">
        <v>17731.858458680003</v>
      </c>
      <c r="K44" s="131">
        <v>4521.81257677</v>
      </c>
      <c r="L44" s="132"/>
      <c r="M44" s="131">
        <v>5909.880580400002</v>
      </c>
      <c r="N44" s="131">
        <v>4129.494793079994</v>
      </c>
      <c r="O44" s="131">
        <v>3682.46447156001</v>
      </c>
      <c r="P44" s="131">
        <v>4010.018613640002</v>
      </c>
      <c r="Q44" s="131">
        <v>4521.81257677</v>
      </c>
      <c r="R44" s="59"/>
      <c r="S44" s="46"/>
      <c r="T44" s="46"/>
    </row>
    <row r="45" spans="1:20" s="60" customFormat="1" ht="14.25">
      <c r="A45" s="183"/>
      <c r="B45" s="183"/>
      <c r="C45" s="183"/>
      <c r="D45" s="134" t="s">
        <v>139</v>
      </c>
      <c r="E45" s="183"/>
      <c r="F45" s="135">
        <v>14676.421879372003</v>
      </c>
      <c r="G45" s="135">
        <v>5075.268921170002</v>
      </c>
      <c r="H45" s="135">
        <v>8440.656232939997</v>
      </c>
      <c r="I45" s="135">
        <v>11433.151212490002</v>
      </c>
      <c r="J45" s="135">
        <v>14611.871558940004</v>
      </c>
      <c r="K45" s="135">
        <v>3931.69627929</v>
      </c>
      <c r="L45" s="116"/>
      <c r="M45" s="135">
        <v>5075.268921170002</v>
      </c>
      <c r="N45" s="135">
        <v>3365.387311769995</v>
      </c>
      <c r="O45" s="135">
        <v>2992.49497955001</v>
      </c>
      <c r="P45" s="135">
        <v>3178.7203464500017</v>
      </c>
      <c r="Q45" s="135">
        <v>3931.69627929</v>
      </c>
      <c r="R45" s="59"/>
      <c r="S45" s="46"/>
      <c r="T45" s="46"/>
    </row>
    <row r="46" spans="1:20" s="60" customFormat="1" ht="14.25">
      <c r="A46" s="183"/>
      <c r="B46" s="183"/>
      <c r="C46" s="183"/>
      <c r="D46" s="134" t="s">
        <v>140</v>
      </c>
      <c r="E46" s="183"/>
      <c r="F46" s="135">
        <v>740.12883607</v>
      </c>
      <c r="G46" s="135">
        <v>528.3205139199999</v>
      </c>
      <c r="H46" s="135">
        <v>1044.15225932</v>
      </c>
      <c r="I46" s="135">
        <v>1476.8992293600002</v>
      </c>
      <c r="J46" s="135">
        <v>1934.3001285300002</v>
      </c>
      <c r="K46" s="135">
        <v>315.69954641000015</v>
      </c>
      <c r="L46" s="116"/>
      <c r="M46" s="135">
        <v>528.3205139199999</v>
      </c>
      <c r="N46" s="135">
        <v>515.8317454</v>
      </c>
      <c r="O46" s="135">
        <v>432.74697004</v>
      </c>
      <c r="P46" s="135">
        <v>457.40089917</v>
      </c>
      <c r="Q46" s="135">
        <v>315.69954641000015</v>
      </c>
      <c r="R46" s="59"/>
      <c r="S46" s="46"/>
      <c r="T46" s="46"/>
    </row>
    <row r="47" spans="1:20" s="60" customFormat="1" ht="14.25">
      <c r="A47" s="183"/>
      <c r="B47" s="183"/>
      <c r="C47" s="183"/>
      <c r="D47" s="134" t="s">
        <v>141</v>
      </c>
      <c r="E47" s="183"/>
      <c r="F47" s="135">
        <v>97.89210779000001</v>
      </c>
      <c r="G47" s="135">
        <v>33.63813265</v>
      </c>
      <c r="H47" s="135">
        <v>55.12394115</v>
      </c>
      <c r="I47" s="135">
        <v>74.63040026</v>
      </c>
      <c r="J47" s="135">
        <v>97.25792709000001</v>
      </c>
      <c r="K47" s="135">
        <v>28.0997161200002</v>
      </c>
      <c r="L47" s="116"/>
      <c r="M47" s="135">
        <v>33.63813265</v>
      </c>
      <c r="N47" s="135">
        <v>21.485808499999997</v>
      </c>
      <c r="O47" s="135">
        <v>19.50645911</v>
      </c>
      <c r="P47" s="135">
        <v>22.627526830000008</v>
      </c>
      <c r="Q47" s="135">
        <v>28.0997161200002</v>
      </c>
      <c r="R47" s="59"/>
      <c r="S47" s="46"/>
      <c r="T47" s="46"/>
    </row>
    <row r="48" spans="1:20" s="60" customFormat="1" ht="14.25">
      <c r="A48" s="183"/>
      <c r="B48" s="183"/>
      <c r="C48" s="183"/>
      <c r="D48" s="134" t="s">
        <v>143</v>
      </c>
      <c r="E48" s="183"/>
      <c r="F48" s="135">
        <v>1095.2521192000006</v>
      </c>
      <c r="G48" s="135">
        <v>272.65301266</v>
      </c>
      <c r="H48" s="135">
        <v>499.44294006999985</v>
      </c>
      <c r="I48" s="135">
        <v>737.1590029299999</v>
      </c>
      <c r="J48" s="135">
        <v>1088.42884412</v>
      </c>
      <c r="K48" s="135">
        <v>246.31703495</v>
      </c>
      <c r="L48" s="116"/>
      <c r="M48" s="135">
        <v>272.65301266</v>
      </c>
      <c r="N48" s="135">
        <v>226.78992740999985</v>
      </c>
      <c r="O48" s="135">
        <v>237.71606286</v>
      </c>
      <c r="P48" s="135">
        <v>351.26984118999997</v>
      </c>
      <c r="Q48" s="135">
        <v>246.31703495</v>
      </c>
      <c r="R48" s="59"/>
      <c r="S48" s="46"/>
      <c r="T48" s="46"/>
    </row>
    <row r="49" spans="1:20" s="60" customFormat="1" ht="15">
      <c r="A49" s="183"/>
      <c r="B49" s="183"/>
      <c r="C49" s="183"/>
      <c r="D49" s="133" t="s">
        <v>163</v>
      </c>
      <c r="E49" s="102"/>
      <c r="F49" s="131">
        <v>187.08183602689851</v>
      </c>
      <c r="G49" s="131">
        <v>79.23019603999998</v>
      </c>
      <c r="H49" s="131">
        <v>133.28342358</v>
      </c>
      <c r="I49" s="131">
        <v>186.03107388</v>
      </c>
      <c r="J49" s="131">
        <v>240.21198347</v>
      </c>
      <c r="K49" s="136">
        <v>76.81748224</v>
      </c>
      <c r="L49" s="132"/>
      <c r="M49" s="131">
        <v>79.23019603999998</v>
      </c>
      <c r="N49" s="131">
        <v>54.05322754</v>
      </c>
      <c r="O49" s="131">
        <v>52.7476503</v>
      </c>
      <c r="P49" s="131">
        <v>54.180909590000006</v>
      </c>
      <c r="Q49" s="136">
        <v>76.81748224</v>
      </c>
      <c r="R49" s="59"/>
      <c r="S49" s="46"/>
      <c r="T49" s="46"/>
    </row>
    <row r="50" spans="1:20" s="60" customFormat="1" ht="14.25">
      <c r="A50" s="183"/>
      <c r="B50" s="183"/>
      <c r="C50" s="183"/>
      <c r="D50" s="134" t="s">
        <v>164</v>
      </c>
      <c r="E50" s="183"/>
      <c r="F50" s="135">
        <v>44.42402400696206</v>
      </c>
      <c r="G50" s="135">
        <v>14.07166108</v>
      </c>
      <c r="H50" s="135">
        <v>26.19366845</v>
      </c>
      <c r="I50" s="135">
        <v>37.436310399999996</v>
      </c>
      <c r="J50" s="135">
        <v>47.809040848706395</v>
      </c>
      <c r="K50" s="135">
        <v>8.001503190000001</v>
      </c>
      <c r="L50" s="116"/>
      <c r="M50" s="135">
        <v>14.07166108</v>
      </c>
      <c r="N50" s="135">
        <v>12.12200737</v>
      </c>
      <c r="O50" s="135">
        <v>11.24264195</v>
      </c>
      <c r="P50" s="135">
        <v>10.372730448706399</v>
      </c>
      <c r="Q50" s="135">
        <v>8.001503190000001</v>
      </c>
      <c r="R50" s="59"/>
      <c r="S50" s="46"/>
      <c r="T50" s="46"/>
    </row>
    <row r="51" spans="1:20" s="60" customFormat="1" ht="14.25">
      <c r="A51" s="183"/>
      <c r="B51" s="183"/>
      <c r="C51" s="183"/>
      <c r="D51" s="134" t="s">
        <v>165</v>
      </c>
      <c r="E51" s="183"/>
      <c r="F51" s="135">
        <v>37.54036081006709</v>
      </c>
      <c r="G51" s="135">
        <v>11.10546984000014</v>
      </c>
      <c r="H51" s="135">
        <v>21.834548830000003</v>
      </c>
      <c r="I51" s="135">
        <v>32.426565610000004</v>
      </c>
      <c r="J51" s="135">
        <v>43.0202349</v>
      </c>
      <c r="K51" s="135">
        <v>11.428269380000001</v>
      </c>
      <c r="L51" s="116"/>
      <c r="M51" s="135">
        <v>11.10546984000014</v>
      </c>
      <c r="N51" s="135">
        <v>10.729078989999863</v>
      </c>
      <c r="O51" s="135">
        <v>10.59201678</v>
      </c>
      <c r="P51" s="135">
        <v>10.593669289999994</v>
      </c>
      <c r="Q51" s="135">
        <v>11.428269380000001</v>
      </c>
      <c r="R51" s="59"/>
      <c r="S51" s="46"/>
      <c r="T51" s="46"/>
    </row>
    <row r="52" spans="4:20" ht="14.25">
      <c r="D52" s="134" t="s">
        <v>166</v>
      </c>
      <c r="F52" s="135">
        <v>79.74769837986933</v>
      </c>
      <c r="G52" s="135">
        <v>21.720496910000552</v>
      </c>
      <c r="H52" s="135">
        <v>42.99540809</v>
      </c>
      <c r="I52" s="135">
        <v>63.129901839999995</v>
      </c>
      <c r="J52" s="135">
        <v>83.37203104000001</v>
      </c>
      <c r="K52" s="135">
        <v>22.34799648</v>
      </c>
      <c r="L52" s="116"/>
      <c r="M52" s="135">
        <v>21.720496910000552</v>
      </c>
      <c r="N52" s="135">
        <v>21.274911179999446</v>
      </c>
      <c r="O52" s="135">
        <v>20.13449375</v>
      </c>
      <c r="P52" s="135">
        <v>20.242129200000015</v>
      </c>
      <c r="Q52" s="135">
        <v>22.34799648</v>
      </c>
      <c r="R52" s="59"/>
      <c r="S52" s="46"/>
      <c r="T52" s="46"/>
    </row>
    <row r="53" spans="4:20" ht="14.25">
      <c r="D53" s="134" t="s">
        <v>167</v>
      </c>
      <c r="F53" s="135">
        <v>25.36975283</v>
      </c>
      <c r="G53" s="135">
        <v>32.3325682099993</v>
      </c>
      <c r="H53" s="135">
        <v>42.25979821</v>
      </c>
      <c r="I53" s="135">
        <v>53.03829602999999</v>
      </c>
      <c r="J53" s="135">
        <v>66.01067668129359</v>
      </c>
      <c r="K53" s="135">
        <v>35.03971319000001</v>
      </c>
      <c r="L53" s="116"/>
      <c r="M53" s="135">
        <v>32.3325682099993</v>
      </c>
      <c r="N53" s="135">
        <v>9.927230000000698</v>
      </c>
      <c r="O53" s="135">
        <v>10.77849782</v>
      </c>
      <c r="P53" s="135">
        <v>12.972380651293598</v>
      </c>
      <c r="Q53" s="135">
        <v>35.03971319000001</v>
      </c>
      <c r="R53" s="59"/>
      <c r="S53" s="46"/>
      <c r="T53" s="46"/>
    </row>
    <row r="54" spans="4:20" ht="14.25">
      <c r="D54" s="134"/>
      <c r="F54" s="135"/>
      <c r="G54" s="135"/>
      <c r="H54" s="135"/>
      <c r="I54" s="135"/>
      <c r="J54" s="135"/>
      <c r="K54" s="135"/>
      <c r="L54" s="108"/>
      <c r="M54" s="135"/>
      <c r="N54" s="135"/>
      <c r="O54" s="135"/>
      <c r="P54" s="135"/>
      <c r="Q54" s="135"/>
      <c r="R54" s="59"/>
      <c r="S54" s="46"/>
      <c r="T54" s="46"/>
    </row>
    <row r="55" spans="1:18" s="46" customFormat="1" ht="15">
      <c r="A55" s="65"/>
      <c r="B55" s="65"/>
      <c r="C55" s="65"/>
      <c r="D55" s="130" t="s">
        <v>168</v>
      </c>
      <c r="E55" s="102"/>
      <c r="F55" s="30">
        <v>1850.20801</v>
      </c>
      <c r="G55" s="203">
        <v>1687.22432</v>
      </c>
      <c r="H55" s="91">
        <v>3142.90018</v>
      </c>
      <c r="I55" s="203">
        <v>4363.217170000001</v>
      </c>
      <c r="J55" s="203">
        <v>5209.113939999999</v>
      </c>
      <c r="K55" s="203">
        <v>-1634.6974500000001</v>
      </c>
      <c r="L55" s="128"/>
      <c r="M55" s="91">
        <v>1687.22432</v>
      </c>
      <c r="N55" s="30">
        <v>1455.67586</v>
      </c>
      <c r="O55" s="30">
        <v>1220.31699</v>
      </c>
      <c r="P55" s="30">
        <v>845.8967699999985</v>
      </c>
      <c r="Q55" s="203">
        <v>-1634.6974500000001</v>
      </c>
      <c r="R55" s="59"/>
    </row>
    <row r="56" spans="1:18" s="46" customFormat="1" ht="15">
      <c r="A56" s="65"/>
      <c r="B56" s="65"/>
      <c r="C56" s="65"/>
      <c r="D56" s="130"/>
      <c r="E56" s="102"/>
      <c r="F56" s="31"/>
      <c r="G56" s="31"/>
      <c r="H56" s="31"/>
      <c r="I56" s="31"/>
      <c r="J56" s="31"/>
      <c r="K56" s="31"/>
      <c r="L56" s="108"/>
      <c r="M56" s="31"/>
      <c r="N56" s="31"/>
      <c r="O56" s="31"/>
      <c r="P56" s="31"/>
      <c r="Q56" s="31"/>
      <c r="R56" s="59"/>
    </row>
    <row r="57" spans="1:18" s="60" customFormat="1" ht="15.75">
      <c r="A57" s="10"/>
      <c r="B57" s="183"/>
      <c r="C57" s="183"/>
      <c r="D57" s="78" t="s">
        <v>101</v>
      </c>
      <c r="E57" s="183"/>
      <c r="F57" s="46"/>
      <c r="G57" s="46"/>
      <c r="H57" s="46"/>
      <c r="I57" s="46"/>
      <c r="J57" s="118"/>
      <c r="K57" s="118"/>
      <c r="L57" s="108"/>
      <c r="M57" s="46"/>
      <c r="N57" s="46"/>
      <c r="O57" s="46"/>
      <c r="P57" s="118"/>
      <c r="Q57" s="118"/>
      <c r="R57" s="59"/>
    </row>
    <row r="58" spans="1:18" s="60" customFormat="1" ht="15" thickBot="1">
      <c r="A58" s="10"/>
      <c r="B58" s="183"/>
      <c r="C58" s="183"/>
      <c r="D58" s="79" t="s">
        <v>69</v>
      </c>
      <c r="E58" s="183"/>
      <c r="F58" s="79"/>
      <c r="G58" s="79"/>
      <c r="H58" s="79"/>
      <c r="I58" s="79"/>
      <c r="J58" s="79"/>
      <c r="K58" s="79"/>
      <c r="L58" s="108"/>
      <c r="M58" s="79"/>
      <c r="N58" s="79"/>
      <c r="O58" s="79"/>
      <c r="P58" s="79"/>
      <c r="Q58" s="79"/>
      <c r="R58" s="59"/>
    </row>
    <row r="59" spans="1:18" s="60" customFormat="1" ht="15.75" thickTop="1">
      <c r="A59" s="20"/>
      <c r="B59" s="183"/>
      <c r="C59" s="183"/>
      <c r="D59" s="183"/>
      <c r="E59" s="183"/>
      <c r="F59" s="183"/>
      <c r="G59" s="183"/>
      <c r="H59" s="183"/>
      <c r="I59" s="183"/>
      <c r="J59" s="75"/>
      <c r="K59" s="75"/>
      <c r="L59" s="108"/>
      <c r="M59" s="183"/>
      <c r="N59" s="183"/>
      <c r="O59" s="183"/>
      <c r="P59" s="75"/>
      <c r="Q59" s="75"/>
      <c r="R59" s="59"/>
    </row>
    <row r="60" spans="1:18" s="60" customFormat="1" ht="14.25">
      <c r="A60" s="10"/>
      <c r="B60" s="183"/>
      <c r="C60" s="183"/>
      <c r="D60" s="11" t="s">
        <v>51</v>
      </c>
      <c r="E60" s="65"/>
      <c r="F60" s="119">
        <v>1470.22235</v>
      </c>
      <c r="G60" s="119">
        <v>337.47432000000003</v>
      </c>
      <c r="H60" s="119">
        <v>795.4214000000001</v>
      </c>
      <c r="I60" s="119">
        <v>1218.825210000006</v>
      </c>
      <c r="J60" s="119">
        <v>1668.856179999995</v>
      </c>
      <c r="K60" s="119">
        <v>354.55794000000003</v>
      </c>
      <c r="L60" s="108"/>
      <c r="M60" s="119">
        <v>337.47432000000003</v>
      </c>
      <c r="N60" s="119">
        <v>457.94708</v>
      </c>
      <c r="O60" s="119">
        <v>423.403810000006</v>
      </c>
      <c r="P60" s="119">
        <v>450.0309699999889</v>
      </c>
      <c r="Q60" s="119">
        <v>354.55794000000003</v>
      </c>
      <c r="R60" s="59"/>
    </row>
    <row r="61" spans="1:18" s="60" customFormat="1" ht="14.25">
      <c r="A61" s="20"/>
      <c r="B61" s="183"/>
      <c r="C61" s="183"/>
      <c r="D61" s="11" t="s">
        <v>52</v>
      </c>
      <c r="E61" s="65"/>
      <c r="F61" s="119">
        <v>1.79048</v>
      </c>
      <c r="G61" s="119">
        <v>0.26232</v>
      </c>
      <c r="H61" s="119">
        <v>0.27115</v>
      </c>
      <c r="I61" s="119">
        <v>0.34074</v>
      </c>
      <c r="J61" s="119">
        <v>0.6503300000000001</v>
      </c>
      <c r="K61" s="119">
        <v>0.037399999999999996</v>
      </c>
      <c r="L61" s="108"/>
      <c r="M61" s="119">
        <v>0.26232</v>
      </c>
      <c r="N61" s="119">
        <v>0.008830000000000005</v>
      </c>
      <c r="O61" s="119">
        <v>0.06959</v>
      </c>
      <c r="P61" s="119">
        <v>0.3095900000000001</v>
      </c>
      <c r="Q61" s="119">
        <v>0.037399999999999996</v>
      </c>
      <c r="R61" s="59"/>
    </row>
    <row r="62" spans="1:18" s="60" customFormat="1" ht="14.25">
      <c r="A62" s="137"/>
      <c r="B62" s="183"/>
      <c r="C62" s="183"/>
      <c r="D62" s="12" t="s">
        <v>35</v>
      </c>
      <c r="E62" s="65"/>
      <c r="F62" s="138"/>
      <c r="G62" s="138"/>
      <c r="H62" s="138"/>
      <c r="I62" s="138"/>
      <c r="J62" s="138"/>
      <c r="K62" s="138"/>
      <c r="L62" s="108"/>
      <c r="M62" s="138"/>
      <c r="N62" s="138"/>
      <c r="O62" s="138"/>
      <c r="P62" s="138"/>
      <c r="Q62" s="138"/>
      <c r="R62" s="59"/>
    </row>
    <row r="63" spans="2:18" s="60" customFormat="1" ht="14.25">
      <c r="B63" s="183"/>
      <c r="C63" s="183"/>
      <c r="D63" s="13" t="s">
        <v>53</v>
      </c>
      <c r="E63" s="65"/>
      <c r="F63" s="123">
        <v>1472.01283</v>
      </c>
      <c r="G63" s="123">
        <v>337.73664</v>
      </c>
      <c r="H63" s="123">
        <v>795.6925500000001</v>
      </c>
      <c r="I63" s="123">
        <v>1219.16595000001</v>
      </c>
      <c r="J63" s="123">
        <v>1669.506509999995</v>
      </c>
      <c r="K63" s="123">
        <v>354.59534</v>
      </c>
      <c r="L63" s="111"/>
      <c r="M63" s="123">
        <v>337.73664</v>
      </c>
      <c r="N63" s="123">
        <v>457.95591</v>
      </c>
      <c r="O63" s="123">
        <v>423.473400000006</v>
      </c>
      <c r="P63" s="123">
        <v>450.3405599999889</v>
      </c>
      <c r="Q63" s="123">
        <v>354.59534</v>
      </c>
      <c r="R63" s="59"/>
    </row>
    <row r="64" spans="2:18" s="60" customFormat="1" ht="14.25">
      <c r="B64" s="183"/>
      <c r="C64" s="183"/>
      <c r="D64" s="14" t="s">
        <v>35</v>
      </c>
      <c r="E64" s="65"/>
      <c r="F64" s="139"/>
      <c r="G64" s="139"/>
      <c r="H64" s="139"/>
      <c r="I64" s="139"/>
      <c r="J64" s="139"/>
      <c r="K64" s="139"/>
      <c r="L64" s="140"/>
      <c r="M64" s="139"/>
      <c r="N64" s="139"/>
      <c r="O64" s="139"/>
      <c r="P64" s="139"/>
      <c r="Q64" s="139"/>
      <c r="R64" s="59"/>
    </row>
    <row r="65" spans="2:18" s="60" customFormat="1" ht="14.25">
      <c r="B65" s="183"/>
      <c r="C65" s="183"/>
      <c r="D65" s="11" t="s">
        <v>21</v>
      </c>
      <c r="E65" s="65"/>
      <c r="F65" s="119">
        <v>72.73657</v>
      </c>
      <c r="G65" s="119">
        <v>19.887880000000003</v>
      </c>
      <c r="H65" s="119">
        <v>36.57725</v>
      </c>
      <c r="I65" s="119">
        <v>54.165639999999996</v>
      </c>
      <c r="J65" s="119">
        <v>79.32807000000001</v>
      </c>
      <c r="K65" s="119">
        <v>22.315830000000002</v>
      </c>
      <c r="L65" s="108"/>
      <c r="M65" s="119">
        <v>19.887880000000003</v>
      </c>
      <c r="N65" s="119">
        <v>16.689369999999997</v>
      </c>
      <c r="O65" s="119">
        <v>17.58839</v>
      </c>
      <c r="P65" s="119">
        <v>25.162430000000015</v>
      </c>
      <c r="Q65" s="119">
        <v>22.315830000000002</v>
      </c>
      <c r="R65" s="59"/>
    </row>
    <row r="66" spans="2:18" s="60" customFormat="1" ht="14.25">
      <c r="B66" s="183"/>
      <c r="C66" s="183"/>
      <c r="D66" s="15" t="s">
        <v>54</v>
      </c>
      <c r="E66" s="65"/>
      <c r="F66" s="119">
        <v>0</v>
      </c>
      <c r="G66" s="119">
        <v>0</v>
      </c>
      <c r="H66" s="119">
        <v>0</v>
      </c>
      <c r="I66" s="119">
        <v>0</v>
      </c>
      <c r="J66" s="119"/>
      <c r="K66" s="119"/>
      <c r="L66" s="108"/>
      <c r="M66" s="119">
        <v>0</v>
      </c>
      <c r="N66" s="119">
        <v>0</v>
      </c>
      <c r="O66" s="119">
        <v>0</v>
      </c>
      <c r="P66" s="119">
        <v>0</v>
      </c>
      <c r="Q66" s="119">
        <v>0</v>
      </c>
      <c r="R66" s="59"/>
    </row>
    <row r="67" spans="2:18" s="60" customFormat="1" ht="14.25">
      <c r="B67" s="183"/>
      <c r="C67" s="183"/>
      <c r="D67" s="11" t="s">
        <v>23</v>
      </c>
      <c r="E67" s="65"/>
      <c r="F67" s="119">
        <v>37.8515</v>
      </c>
      <c r="G67" s="119">
        <v>9.98873</v>
      </c>
      <c r="H67" s="119">
        <v>20.226470000000003</v>
      </c>
      <c r="I67" s="119">
        <v>28.94727</v>
      </c>
      <c r="J67" s="119">
        <v>40.0725</v>
      </c>
      <c r="K67" s="119">
        <v>10.741530000000001</v>
      </c>
      <c r="L67" s="108"/>
      <c r="M67" s="119">
        <v>9.98873</v>
      </c>
      <c r="N67" s="119">
        <v>10.237740000000002</v>
      </c>
      <c r="O67" s="119">
        <v>8.7208</v>
      </c>
      <c r="P67" s="119">
        <v>11.125229999999998</v>
      </c>
      <c r="Q67" s="119">
        <v>10.741530000000001</v>
      </c>
      <c r="R67" s="59"/>
    </row>
    <row r="68" spans="1:18" s="60" customFormat="1" ht="14.25">
      <c r="A68" s="183"/>
      <c r="B68" s="183"/>
      <c r="C68" s="183"/>
      <c r="D68" s="11" t="s">
        <v>24</v>
      </c>
      <c r="E68" s="65"/>
      <c r="F68" s="119">
        <v>17.13437</v>
      </c>
      <c r="G68" s="119">
        <v>5.67216</v>
      </c>
      <c r="H68" s="119">
        <v>11.46945</v>
      </c>
      <c r="I68" s="119">
        <v>17.38785</v>
      </c>
      <c r="J68" s="119">
        <v>23.515900000000002</v>
      </c>
      <c r="K68" s="119">
        <v>4.23307</v>
      </c>
      <c r="L68" s="108"/>
      <c r="M68" s="119">
        <v>5.67216</v>
      </c>
      <c r="N68" s="119">
        <v>5.79729</v>
      </c>
      <c r="O68" s="119">
        <v>5.9184</v>
      </c>
      <c r="P68" s="119">
        <v>6.128050000000002</v>
      </c>
      <c r="Q68" s="119">
        <v>4.23307</v>
      </c>
      <c r="R68" s="59"/>
    </row>
    <row r="69" spans="1:18" s="60" customFormat="1" ht="14.25">
      <c r="A69" s="183"/>
      <c r="B69" s="183"/>
      <c r="C69" s="183"/>
      <c r="D69" s="11" t="s">
        <v>25</v>
      </c>
      <c r="E69" s="65"/>
      <c r="F69" s="119">
        <v>0</v>
      </c>
      <c r="G69" s="119">
        <v>0</v>
      </c>
      <c r="H69" s="119">
        <v>0</v>
      </c>
      <c r="I69" s="119">
        <v>0</v>
      </c>
      <c r="J69" s="119"/>
      <c r="K69" s="119"/>
      <c r="L69" s="108"/>
      <c r="M69" s="119">
        <v>0</v>
      </c>
      <c r="N69" s="119">
        <v>0</v>
      </c>
      <c r="O69" s="119">
        <v>0</v>
      </c>
      <c r="P69" s="119">
        <v>0</v>
      </c>
      <c r="Q69" s="119">
        <v>0</v>
      </c>
      <c r="R69" s="59"/>
    </row>
    <row r="70" spans="1:18" s="60" customFormat="1" ht="14.25">
      <c r="A70" s="183"/>
      <c r="B70" s="183"/>
      <c r="C70" s="183"/>
      <c r="D70" s="11" t="s">
        <v>26</v>
      </c>
      <c r="E70" s="65"/>
      <c r="F70" s="119">
        <v>11.50682</v>
      </c>
      <c r="G70" s="119">
        <v>2.8945</v>
      </c>
      <c r="H70" s="119">
        <v>6.2978000000000005</v>
      </c>
      <c r="I70" s="119">
        <v>8.383210000000002</v>
      </c>
      <c r="J70" s="119">
        <v>22.27718</v>
      </c>
      <c r="K70" s="119">
        <v>2.7408</v>
      </c>
      <c r="L70" s="107"/>
      <c r="M70" s="119">
        <v>2.8945</v>
      </c>
      <c r="N70" s="119">
        <v>3.4033000000000007</v>
      </c>
      <c r="O70" s="119">
        <v>2.08541</v>
      </c>
      <c r="P70" s="119">
        <v>13.89397</v>
      </c>
      <c r="Q70" s="119">
        <v>2.7408</v>
      </c>
      <c r="R70" s="59"/>
    </row>
    <row r="71" spans="1:18" s="60" customFormat="1" ht="14.25">
      <c r="A71" s="183"/>
      <c r="B71" s="183"/>
      <c r="C71" s="183"/>
      <c r="D71" s="11" t="s">
        <v>55</v>
      </c>
      <c r="E71" s="65"/>
      <c r="F71" s="119">
        <v>466.63662000000005</v>
      </c>
      <c r="G71" s="119">
        <v>148.33591</v>
      </c>
      <c r="H71" s="119">
        <v>266.81105</v>
      </c>
      <c r="I71" s="119">
        <v>380.63652</v>
      </c>
      <c r="J71" s="119">
        <v>498.50898000000007</v>
      </c>
      <c r="K71" s="119">
        <v>127.34667</v>
      </c>
      <c r="L71" s="107"/>
      <c r="M71" s="119">
        <v>148.33591</v>
      </c>
      <c r="N71" s="119">
        <v>118.47514000000001</v>
      </c>
      <c r="O71" s="119">
        <v>113.82547</v>
      </c>
      <c r="P71" s="119">
        <v>117.87246000000005</v>
      </c>
      <c r="Q71" s="119">
        <v>127.34667</v>
      </c>
      <c r="R71" s="59"/>
    </row>
    <row r="72" spans="1:18" s="60" customFormat="1" ht="14.25">
      <c r="A72" s="183"/>
      <c r="B72" s="183"/>
      <c r="C72" s="183"/>
      <c r="D72" s="16" t="s">
        <v>35</v>
      </c>
      <c r="E72" s="65"/>
      <c r="F72" s="119"/>
      <c r="G72" s="119"/>
      <c r="H72" s="119"/>
      <c r="I72" s="119"/>
      <c r="J72" s="119"/>
      <c r="K72" s="119"/>
      <c r="L72" s="107"/>
      <c r="M72" s="119"/>
      <c r="N72" s="119"/>
      <c r="O72" s="119"/>
      <c r="P72" s="119"/>
      <c r="Q72" s="119"/>
      <c r="R72" s="59"/>
    </row>
    <row r="73" spans="1:18" s="60" customFormat="1" ht="14.25">
      <c r="A73" s="183"/>
      <c r="B73" s="183"/>
      <c r="C73" s="183"/>
      <c r="D73" s="13" t="s">
        <v>56</v>
      </c>
      <c r="E73" s="65"/>
      <c r="F73" s="123">
        <v>605.8658800000001</v>
      </c>
      <c r="G73" s="123">
        <v>186.77918000000003</v>
      </c>
      <c r="H73" s="123">
        <v>341.38202</v>
      </c>
      <c r="I73" s="123">
        <v>489.52049</v>
      </c>
      <c r="J73" s="123">
        <v>663.70263</v>
      </c>
      <c r="K73" s="123">
        <v>167.3779</v>
      </c>
      <c r="L73" s="107"/>
      <c r="M73" s="123">
        <v>186.77918000000003</v>
      </c>
      <c r="N73" s="123">
        <v>154.60284000000001</v>
      </c>
      <c r="O73" s="123">
        <v>148.13847</v>
      </c>
      <c r="P73" s="123">
        <v>174.18214000000006</v>
      </c>
      <c r="Q73" s="123">
        <v>167.3779</v>
      </c>
      <c r="R73" s="59"/>
    </row>
    <row r="74" spans="1:18" s="60" customFormat="1" ht="14.25">
      <c r="A74" s="183"/>
      <c r="B74" s="183"/>
      <c r="C74" s="183"/>
      <c r="D74" s="17" t="s">
        <v>35</v>
      </c>
      <c r="E74" s="183"/>
      <c r="F74" s="141"/>
      <c r="G74" s="141"/>
      <c r="H74" s="141"/>
      <c r="I74" s="141"/>
      <c r="J74" s="141"/>
      <c r="K74" s="141"/>
      <c r="L74" s="107"/>
      <c r="M74" s="141"/>
      <c r="N74" s="141"/>
      <c r="O74" s="141"/>
      <c r="P74" s="141"/>
      <c r="Q74" s="141"/>
      <c r="R74" s="59"/>
    </row>
    <row r="75" spans="1:18" s="60" customFormat="1" ht="14.25">
      <c r="A75" s="183"/>
      <c r="B75" s="183"/>
      <c r="C75" s="183"/>
      <c r="D75" s="13" t="s">
        <v>57</v>
      </c>
      <c r="E75" s="183"/>
      <c r="F75" s="123">
        <v>866.1469499999998</v>
      </c>
      <c r="G75" s="123">
        <v>150.95746</v>
      </c>
      <c r="H75" s="123">
        <v>454.3105300000001</v>
      </c>
      <c r="I75" s="123">
        <v>729.64546000001</v>
      </c>
      <c r="J75" s="123">
        <v>1005.8038799999949</v>
      </c>
      <c r="K75" s="123">
        <v>187.21744</v>
      </c>
      <c r="L75" s="107"/>
      <c r="M75" s="123">
        <v>150.95746</v>
      </c>
      <c r="N75" s="123">
        <v>303.35307</v>
      </c>
      <c r="O75" s="123">
        <v>275.334930000006</v>
      </c>
      <c r="P75" s="123">
        <v>276.15841999998884</v>
      </c>
      <c r="Q75" s="142">
        <v>187.21744</v>
      </c>
      <c r="R75" s="59"/>
    </row>
    <row r="76" spans="1:18" s="60" customFormat="1" ht="14.25">
      <c r="A76" s="183"/>
      <c r="B76" s="183"/>
      <c r="C76" s="183"/>
      <c r="D76" s="14" t="s">
        <v>35</v>
      </c>
      <c r="E76" s="183"/>
      <c r="F76" s="139"/>
      <c r="G76" s="139"/>
      <c r="H76" s="139"/>
      <c r="I76" s="139"/>
      <c r="J76" s="139"/>
      <c r="K76" s="139"/>
      <c r="L76" s="108"/>
      <c r="M76" s="139"/>
      <c r="N76" s="139"/>
      <c r="O76" s="139"/>
      <c r="P76" s="139"/>
      <c r="Q76" s="139"/>
      <c r="R76" s="59"/>
    </row>
    <row r="77" spans="4:18" ht="14.25">
      <c r="D77" s="11" t="s">
        <v>30</v>
      </c>
      <c r="F77" s="119">
        <v>50.635209999999994</v>
      </c>
      <c r="G77" s="119">
        <v>0.4950500000000009</v>
      </c>
      <c r="H77" s="119">
        <v>12.127839999999997</v>
      </c>
      <c r="I77" s="119">
        <v>14.777349999999998</v>
      </c>
      <c r="J77" s="119">
        <v>29.680970000000002</v>
      </c>
      <c r="K77" s="119">
        <v>1.5570700000000033</v>
      </c>
      <c r="M77" s="119">
        <v>0.4950500000000009</v>
      </c>
      <c r="N77" s="119">
        <v>11.632789999999996</v>
      </c>
      <c r="O77" s="119">
        <v>2.64951</v>
      </c>
      <c r="P77" s="119">
        <v>14.903620000000004</v>
      </c>
      <c r="Q77" s="119">
        <v>1.5570700000000033</v>
      </c>
      <c r="R77" s="59"/>
    </row>
    <row r="78" spans="1:18" s="60" customFormat="1" ht="14.25">
      <c r="A78" s="183"/>
      <c r="B78" s="183"/>
      <c r="C78" s="183"/>
      <c r="D78" s="11" t="s">
        <v>35</v>
      </c>
      <c r="E78" s="183"/>
      <c r="F78" s="143"/>
      <c r="G78" s="143"/>
      <c r="H78" s="143"/>
      <c r="I78" s="143"/>
      <c r="J78" s="143"/>
      <c r="K78" s="143"/>
      <c r="L78" s="108"/>
      <c r="M78" s="143"/>
      <c r="N78" s="143"/>
      <c r="O78" s="143"/>
      <c r="P78" s="143"/>
      <c r="Q78" s="143"/>
      <c r="R78" s="59"/>
    </row>
    <row r="79" spans="1:18" s="60" customFormat="1" ht="14.25">
      <c r="A79" s="183"/>
      <c r="B79" s="183"/>
      <c r="C79" s="183"/>
      <c r="D79" s="13" t="s">
        <v>58</v>
      </c>
      <c r="E79" s="183"/>
      <c r="F79" s="123">
        <v>916.7821599999999</v>
      </c>
      <c r="G79" s="123">
        <v>151.45251</v>
      </c>
      <c r="H79" s="123">
        <v>466.4383700000001</v>
      </c>
      <c r="I79" s="123">
        <v>744.42281000001</v>
      </c>
      <c r="J79" s="123">
        <v>1035.4848499999948</v>
      </c>
      <c r="K79" s="123">
        <v>188.77451000000002</v>
      </c>
      <c r="L79" s="108"/>
      <c r="M79" s="123">
        <v>151.45251</v>
      </c>
      <c r="N79" s="123">
        <v>314.98586</v>
      </c>
      <c r="O79" s="123">
        <v>277.984440000006</v>
      </c>
      <c r="P79" s="123">
        <v>291.0620399999888</v>
      </c>
      <c r="Q79" s="123">
        <v>188.77451000000002</v>
      </c>
      <c r="R79" s="59"/>
    </row>
    <row r="80" spans="4:18" ht="14.25">
      <c r="D80" s="18" t="s">
        <v>35</v>
      </c>
      <c r="F80" s="144"/>
      <c r="G80" s="144"/>
      <c r="H80" s="144"/>
      <c r="I80" s="144"/>
      <c r="J80" s="144"/>
      <c r="K80" s="144"/>
      <c r="M80" s="144"/>
      <c r="N80" s="144"/>
      <c r="O80" s="144"/>
      <c r="P80" s="144"/>
      <c r="Q80" s="144"/>
      <c r="R80" s="59"/>
    </row>
    <row r="81" spans="4:18" ht="14.25">
      <c r="D81" s="11" t="s">
        <v>32</v>
      </c>
      <c r="F81" s="119">
        <v>-84.22371000000001</v>
      </c>
      <c r="G81" s="119">
        <v>46.20645</v>
      </c>
      <c r="H81" s="119">
        <v>141.08712</v>
      </c>
      <c r="I81" s="119">
        <v>224.99651999999998</v>
      </c>
      <c r="J81" s="119">
        <v>298.48467</v>
      </c>
      <c r="K81" s="119">
        <v>58.128809999999994</v>
      </c>
      <c r="M81" s="119">
        <v>46.20645</v>
      </c>
      <c r="N81" s="119">
        <v>94.88067000000001</v>
      </c>
      <c r="O81" s="119">
        <v>83.9094</v>
      </c>
      <c r="P81" s="119">
        <v>73.48815000000002</v>
      </c>
      <c r="Q81" s="119">
        <v>58.128809999999994</v>
      </c>
      <c r="R81" s="59"/>
    </row>
    <row r="82" spans="4:18" ht="14.25">
      <c r="D82" s="19" t="s">
        <v>35</v>
      </c>
      <c r="F82" s="143"/>
      <c r="G82" s="143"/>
      <c r="H82" s="143"/>
      <c r="I82" s="143"/>
      <c r="J82" s="143"/>
      <c r="K82" s="143"/>
      <c r="M82" s="143"/>
      <c r="N82" s="143"/>
      <c r="O82" s="143"/>
      <c r="P82" s="143"/>
      <c r="Q82" s="143"/>
      <c r="R82" s="59"/>
    </row>
    <row r="83" spans="4:18" ht="14.25">
      <c r="D83" s="13" t="s">
        <v>59</v>
      </c>
      <c r="F83" s="123">
        <v>1001.0058699999998</v>
      </c>
      <c r="G83" s="123">
        <v>105.24606</v>
      </c>
      <c r="H83" s="123">
        <v>325.35125000000005</v>
      </c>
      <c r="I83" s="123">
        <v>519.42629000001</v>
      </c>
      <c r="J83" s="123">
        <v>737.0001799999948</v>
      </c>
      <c r="K83" s="123">
        <v>130.64570000000003</v>
      </c>
      <c r="M83" s="123">
        <v>105.24606</v>
      </c>
      <c r="N83" s="123">
        <v>220.10519</v>
      </c>
      <c r="O83" s="123">
        <v>194.075040000006</v>
      </c>
      <c r="P83" s="123">
        <v>217.5738899999888</v>
      </c>
      <c r="Q83" s="123">
        <v>130.64570000000003</v>
      </c>
      <c r="R83" s="59"/>
    </row>
    <row r="84" spans="4:18" ht="14.25">
      <c r="D84" s="145"/>
      <c r="E84" s="60"/>
      <c r="F84" s="146"/>
      <c r="G84" s="146"/>
      <c r="H84" s="146"/>
      <c r="I84" s="107"/>
      <c r="J84" s="147"/>
      <c r="K84" s="147"/>
      <c r="M84" s="146"/>
      <c r="N84" s="146"/>
      <c r="O84" s="146"/>
      <c r="P84" s="148"/>
      <c r="Q84" s="147"/>
      <c r="R84" s="59"/>
    </row>
    <row r="85" spans="4:18" ht="14.25">
      <c r="D85" s="145"/>
      <c r="E85" s="60"/>
      <c r="F85" s="146"/>
      <c r="G85" s="146"/>
      <c r="H85" s="146"/>
      <c r="I85" s="146"/>
      <c r="J85" s="148"/>
      <c r="K85" s="148"/>
      <c r="M85" s="146"/>
      <c r="N85" s="146"/>
      <c r="O85" s="146"/>
      <c r="P85" s="148"/>
      <c r="Q85" s="148"/>
      <c r="R85" s="59"/>
    </row>
    <row r="86" spans="4:18" ht="15.75">
      <c r="D86" s="78" t="s">
        <v>102</v>
      </c>
      <c r="F86" s="183"/>
      <c r="G86" s="183"/>
      <c r="H86" s="183"/>
      <c r="I86" s="183"/>
      <c r="J86" s="75"/>
      <c r="K86" s="75"/>
      <c r="M86" s="183"/>
      <c r="N86" s="183"/>
      <c r="O86" s="183"/>
      <c r="P86" s="75"/>
      <c r="Q86" s="75"/>
      <c r="R86" s="59"/>
    </row>
    <row r="87" spans="4:18" ht="15" thickBot="1">
      <c r="D87" s="79" t="s">
        <v>69</v>
      </c>
      <c r="F87" s="79"/>
      <c r="G87" s="79"/>
      <c r="H87" s="79"/>
      <c r="I87" s="79"/>
      <c r="J87" s="79"/>
      <c r="K87" s="79"/>
      <c r="M87" s="79"/>
      <c r="N87" s="79"/>
      <c r="O87" s="79"/>
      <c r="P87" s="79"/>
      <c r="Q87" s="79"/>
      <c r="R87" s="59"/>
    </row>
    <row r="88" spans="4:18" ht="15.75" thickTop="1">
      <c r="D88" s="60"/>
      <c r="F88" s="183"/>
      <c r="G88" s="183"/>
      <c r="H88" s="183"/>
      <c r="I88" s="183"/>
      <c r="J88" s="75"/>
      <c r="K88" s="75"/>
      <c r="M88" s="183"/>
      <c r="N88" s="183"/>
      <c r="O88" s="183"/>
      <c r="P88" s="75"/>
      <c r="Q88" s="75"/>
      <c r="R88" s="59"/>
    </row>
    <row r="89" spans="4:18" ht="14.25">
      <c r="D89" s="88" t="s">
        <v>103</v>
      </c>
      <c r="F89" s="100">
        <v>12</v>
      </c>
      <c r="G89" s="100">
        <v>11</v>
      </c>
      <c r="H89" s="100">
        <v>10</v>
      </c>
      <c r="I89" s="100">
        <v>11</v>
      </c>
      <c r="J89" s="100">
        <v>10</v>
      </c>
      <c r="K89" s="100">
        <v>3</v>
      </c>
      <c r="M89" s="57"/>
      <c r="N89" s="57"/>
      <c r="O89" s="57"/>
      <c r="P89" s="57"/>
      <c r="Q89" s="57"/>
      <c r="R89" s="59"/>
    </row>
    <row r="90" spans="4:18" ht="14.25">
      <c r="D90" s="88" t="s">
        <v>104</v>
      </c>
      <c r="F90" s="100">
        <v>0</v>
      </c>
      <c r="G90" s="100">
        <v>0</v>
      </c>
      <c r="H90" s="100">
        <v>0</v>
      </c>
      <c r="I90" s="100">
        <v>0</v>
      </c>
      <c r="J90" s="100">
        <v>0</v>
      </c>
      <c r="K90" s="100">
        <v>0</v>
      </c>
      <c r="M90" s="57"/>
      <c r="N90" s="57"/>
      <c r="O90" s="57"/>
      <c r="P90" s="57"/>
      <c r="Q90" s="57"/>
      <c r="R90" s="59"/>
    </row>
    <row r="91" spans="4:18" ht="14.25">
      <c r="D91" s="88" t="s">
        <v>105</v>
      </c>
      <c r="F91" s="100">
        <v>48</v>
      </c>
      <c r="G91" s="100">
        <v>45</v>
      </c>
      <c r="H91" s="100">
        <v>48</v>
      </c>
      <c r="I91" s="100">
        <v>46</v>
      </c>
      <c r="J91" s="100">
        <v>51</v>
      </c>
      <c r="K91" s="100">
        <v>26</v>
      </c>
      <c r="M91" s="57"/>
      <c r="N91" s="57"/>
      <c r="O91" s="57"/>
      <c r="P91" s="57"/>
      <c r="Q91" s="57"/>
      <c r="R91" s="59"/>
    </row>
    <row r="92" spans="4:18" ht="14.25">
      <c r="D92" s="88" t="s">
        <v>169</v>
      </c>
      <c r="F92" s="100"/>
      <c r="G92" s="100">
        <v>30</v>
      </c>
      <c r="H92" s="100">
        <v>29</v>
      </c>
      <c r="I92" s="100">
        <v>28</v>
      </c>
      <c r="J92" s="100">
        <v>27</v>
      </c>
      <c r="K92" s="100">
        <v>17</v>
      </c>
      <c r="M92" s="57"/>
      <c r="N92" s="57"/>
      <c r="O92" s="57"/>
      <c r="P92" s="57"/>
      <c r="Q92" s="57"/>
      <c r="R92" s="59"/>
    </row>
    <row r="93" spans="4:18" ht="14.25">
      <c r="D93" s="88" t="s">
        <v>170</v>
      </c>
      <c r="F93" s="100">
        <v>157</v>
      </c>
      <c r="G93" s="100">
        <v>157</v>
      </c>
      <c r="H93" s="100">
        <v>157</v>
      </c>
      <c r="I93" s="100">
        <v>157</v>
      </c>
      <c r="J93" s="100">
        <v>157</v>
      </c>
      <c r="K93" s="100">
        <v>157</v>
      </c>
      <c r="M93" s="57"/>
      <c r="N93" s="57"/>
      <c r="O93" s="57"/>
      <c r="P93" s="57"/>
      <c r="Q93" s="57"/>
      <c r="R93" s="59"/>
    </row>
    <row r="94" spans="4:18" ht="14.25">
      <c r="D94" s="88" t="s">
        <v>108</v>
      </c>
      <c r="F94" s="100">
        <v>118778</v>
      </c>
      <c r="G94" s="100">
        <v>122680</v>
      </c>
      <c r="H94" s="100">
        <v>127146</v>
      </c>
      <c r="I94" s="100">
        <v>135275</v>
      </c>
      <c r="J94" s="100">
        <v>135448</v>
      </c>
      <c r="K94" s="100">
        <v>132035</v>
      </c>
      <c r="M94" s="57"/>
      <c r="N94" s="57"/>
      <c r="O94" s="57"/>
      <c r="P94" s="57"/>
      <c r="Q94" s="57"/>
      <c r="R94" s="59"/>
    </row>
    <row r="95" spans="4:18" ht="14.25">
      <c r="D95" s="88" t="s">
        <v>109</v>
      </c>
      <c r="F95" s="100">
        <v>0</v>
      </c>
      <c r="G95" s="100">
        <v>0</v>
      </c>
      <c r="H95" s="100">
        <v>0</v>
      </c>
      <c r="I95" s="100">
        <v>0</v>
      </c>
      <c r="J95" s="100">
        <v>0</v>
      </c>
      <c r="K95" s="100">
        <v>0</v>
      </c>
      <c r="M95" s="57"/>
      <c r="N95" s="57"/>
      <c r="O95" s="57"/>
      <c r="P95" s="57"/>
      <c r="Q95" s="57"/>
      <c r="R95" s="59"/>
    </row>
    <row r="96" spans="4:18" ht="14.25">
      <c r="D96" s="88" t="s">
        <v>110</v>
      </c>
      <c r="F96" s="100">
        <v>416</v>
      </c>
      <c r="G96" s="100">
        <v>430</v>
      </c>
      <c r="H96" s="100">
        <v>426</v>
      </c>
      <c r="I96" s="100">
        <v>420</v>
      </c>
      <c r="J96" s="100">
        <v>435</v>
      </c>
      <c r="K96" s="100">
        <v>716</v>
      </c>
      <c r="M96" s="57"/>
      <c r="N96" s="57"/>
      <c r="O96" s="57"/>
      <c r="P96" s="57"/>
      <c r="Q96" s="57"/>
      <c r="R96" s="59"/>
    </row>
    <row r="97" spans="4:18" ht="14.25">
      <c r="D97" s="88" t="s">
        <v>111</v>
      </c>
      <c r="F97" s="100">
        <v>2176</v>
      </c>
      <c r="G97" s="100">
        <v>2231</v>
      </c>
      <c r="H97" s="100">
        <v>2251</v>
      </c>
      <c r="I97" s="100">
        <v>2266</v>
      </c>
      <c r="J97" s="100">
        <v>2290</v>
      </c>
      <c r="K97" s="100">
        <v>2228</v>
      </c>
      <c r="M97" s="57"/>
      <c r="N97" s="57"/>
      <c r="O97" s="57"/>
      <c r="P97" s="57"/>
      <c r="Q97" s="57"/>
      <c r="R97" s="59"/>
    </row>
    <row r="98" spans="4:18" ht="14.25">
      <c r="D98" s="88" t="s">
        <v>112</v>
      </c>
      <c r="F98" s="100">
        <v>72</v>
      </c>
      <c r="G98" s="100">
        <v>74</v>
      </c>
      <c r="H98" s="100">
        <v>71</v>
      </c>
      <c r="I98" s="100">
        <v>64</v>
      </c>
      <c r="J98" s="100">
        <v>58</v>
      </c>
      <c r="K98" s="100">
        <v>55</v>
      </c>
      <c r="M98" s="57"/>
      <c r="N98" s="57"/>
      <c r="O98" s="57"/>
      <c r="P98" s="57"/>
      <c r="Q98" s="57"/>
      <c r="R98" s="59"/>
    </row>
    <row r="99" spans="4:18" ht="14.25">
      <c r="D99" s="20" t="s">
        <v>113</v>
      </c>
      <c r="F99" s="101">
        <v>121659</v>
      </c>
      <c r="G99" s="101">
        <v>125658</v>
      </c>
      <c r="H99" s="101">
        <v>130138</v>
      </c>
      <c r="I99" s="101">
        <v>138267</v>
      </c>
      <c r="J99" s="101">
        <v>138476</v>
      </c>
      <c r="K99" s="101">
        <v>135237</v>
      </c>
      <c r="M99" s="57"/>
      <c r="N99" s="57"/>
      <c r="O99" s="57"/>
      <c r="P99" s="57"/>
      <c r="Q99" s="57"/>
      <c r="R99" s="59"/>
    </row>
    <row r="100" spans="4:18" ht="14.25">
      <c r="D100" s="88"/>
      <c r="F100" s="100"/>
      <c r="G100" s="100"/>
      <c r="H100" s="100"/>
      <c r="I100" s="100"/>
      <c r="J100" s="100"/>
      <c r="K100" s="100"/>
      <c r="M100" s="57"/>
      <c r="N100" s="57"/>
      <c r="O100" s="57"/>
      <c r="P100" s="57"/>
      <c r="Q100" s="57"/>
      <c r="R100" s="59"/>
    </row>
    <row r="101" spans="4:18" ht="14.25">
      <c r="D101" s="88" t="s">
        <v>114</v>
      </c>
      <c r="F101" s="99">
        <v>0</v>
      </c>
      <c r="G101" s="99">
        <v>0</v>
      </c>
      <c r="H101" s="99">
        <v>0</v>
      </c>
      <c r="I101" s="99">
        <v>0</v>
      </c>
      <c r="J101" s="99">
        <v>0</v>
      </c>
      <c r="K101" s="99">
        <v>0</v>
      </c>
      <c r="M101" s="57"/>
      <c r="N101" s="57"/>
      <c r="O101" s="57"/>
      <c r="P101" s="57"/>
      <c r="Q101" s="57"/>
      <c r="R101" s="59"/>
    </row>
    <row r="102" spans="4:18" ht="14.25">
      <c r="D102" s="88" t="s">
        <v>115</v>
      </c>
      <c r="F102" s="100">
        <v>5</v>
      </c>
      <c r="G102" s="100">
        <v>7</v>
      </c>
      <c r="H102" s="100">
        <v>6</v>
      </c>
      <c r="I102" s="100">
        <v>4</v>
      </c>
      <c r="J102" s="100">
        <v>4</v>
      </c>
      <c r="K102" s="100">
        <v>5</v>
      </c>
      <c r="M102" s="57"/>
      <c r="N102" s="57"/>
      <c r="O102" s="57"/>
      <c r="P102" s="57"/>
      <c r="Q102" s="57"/>
      <c r="R102" s="59"/>
    </row>
    <row r="103" spans="4:18" ht="14.25">
      <c r="D103" s="88" t="s">
        <v>116</v>
      </c>
      <c r="F103" s="100">
        <v>24</v>
      </c>
      <c r="G103" s="100">
        <v>13</v>
      </c>
      <c r="H103" s="100">
        <v>15</v>
      </c>
      <c r="I103" s="100">
        <v>18</v>
      </c>
      <c r="J103" s="100">
        <v>0</v>
      </c>
      <c r="K103" s="100">
        <v>6</v>
      </c>
      <c r="M103" s="57"/>
      <c r="N103" s="57"/>
      <c r="O103" s="57"/>
      <c r="P103" s="57"/>
      <c r="Q103" s="57"/>
      <c r="R103" s="59"/>
    </row>
    <row r="104" spans="4:18" ht="14.25">
      <c r="D104" s="88" t="s">
        <v>111</v>
      </c>
      <c r="F104" s="100">
        <v>252</v>
      </c>
      <c r="G104" s="100">
        <v>391</v>
      </c>
      <c r="H104" s="100">
        <v>327</v>
      </c>
      <c r="I104" s="100">
        <v>306</v>
      </c>
      <c r="J104" s="100">
        <v>134</v>
      </c>
      <c r="K104" s="100">
        <v>164</v>
      </c>
      <c r="M104" s="57"/>
      <c r="N104" s="57"/>
      <c r="O104" s="57"/>
      <c r="P104" s="57"/>
      <c r="Q104" s="57"/>
      <c r="R104" s="59"/>
    </row>
    <row r="105" spans="4:18" ht="14.25">
      <c r="D105" s="88" t="s">
        <v>108</v>
      </c>
      <c r="F105" s="100">
        <v>7767</v>
      </c>
      <c r="G105" s="100">
        <v>7910</v>
      </c>
      <c r="H105" s="100">
        <v>8425</v>
      </c>
      <c r="I105" s="100">
        <v>8896</v>
      </c>
      <c r="J105" s="100">
        <v>6488</v>
      </c>
      <c r="K105" s="100">
        <v>5201</v>
      </c>
      <c r="M105" s="57"/>
      <c r="N105" s="57"/>
      <c r="O105" s="57"/>
      <c r="P105" s="57"/>
      <c r="Q105" s="57"/>
      <c r="R105" s="59"/>
    </row>
    <row r="106" spans="4:18" ht="14.25">
      <c r="D106" s="88" t="s">
        <v>117</v>
      </c>
      <c r="F106" s="100">
        <v>0</v>
      </c>
      <c r="G106" s="100">
        <v>0</v>
      </c>
      <c r="H106" s="100">
        <v>0</v>
      </c>
      <c r="I106" s="100">
        <v>0</v>
      </c>
      <c r="J106" s="100">
        <v>0</v>
      </c>
      <c r="K106" s="100">
        <v>0</v>
      </c>
      <c r="M106" s="57"/>
      <c r="N106" s="57"/>
      <c r="O106" s="57"/>
      <c r="P106" s="57"/>
      <c r="Q106" s="57"/>
      <c r="R106" s="59"/>
    </row>
    <row r="107" spans="4:18" ht="14.25">
      <c r="D107" s="88" t="s">
        <v>118</v>
      </c>
      <c r="F107" s="100">
        <v>1574</v>
      </c>
      <c r="G107" s="100">
        <v>1663</v>
      </c>
      <c r="H107" s="100">
        <v>873</v>
      </c>
      <c r="I107" s="100">
        <v>1257</v>
      </c>
      <c r="J107" s="100">
        <v>1161</v>
      </c>
      <c r="K107" s="100">
        <v>2345</v>
      </c>
      <c r="M107" s="57"/>
      <c r="N107" s="57"/>
      <c r="O107" s="57"/>
      <c r="P107" s="57"/>
      <c r="Q107" s="57"/>
      <c r="R107" s="59"/>
    </row>
    <row r="108" spans="4:18" ht="15">
      <c r="D108" s="20" t="s">
        <v>119</v>
      </c>
      <c r="E108" s="102"/>
      <c r="F108" s="101">
        <v>9622</v>
      </c>
      <c r="G108" s="101">
        <v>9984</v>
      </c>
      <c r="H108" s="101">
        <v>9646</v>
      </c>
      <c r="I108" s="101">
        <v>10481</v>
      </c>
      <c r="J108" s="101">
        <v>7787</v>
      </c>
      <c r="K108" s="101">
        <v>7721</v>
      </c>
      <c r="M108" s="57"/>
      <c r="N108" s="57"/>
      <c r="O108" s="57"/>
      <c r="P108" s="57"/>
      <c r="Q108" s="57"/>
      <c r="R108" s="59"/>
    </row>
    <row r="109" spans="4:18" ht="14.25">
      <c r="D109" s="88" t="s">
        <v>120</v>
      </c>
      <c r="F109" s="101">
        <v>0</v>
      </c>
      <c r="G109" s="101">
        <v>0</v>
      </c>
      <c r="H109" s="101">
        <v>0</v>
      </c>
      <c r="I109" s="101">
        <v>0</v>
      </c>
      <c r="J109" s="101"/>
      <c r="K109" s="101">
        <v>0</v>
      </c>
      <c r="M109" s="57"/>
      <c r="N109" s="57"/>
      <c r="O109" s="57"/>
      <c r="P109" s="57"/>
      <c r="Q109" s="57"/>
      <c r="R109" s="59"/>
    </row>
    <row r="110" spans="4:18" ht="14.25">
      <c r="D110" s="20" t="s">
        <v>121</v>
      </c>
      <c r="F110" s="101">
        <v>131281</v>
      </c>
      <c r="G110" s="101">
        <v>135642</v>
      </c>
      <c r="H110" s="101">
        <v>139784</v>
      </c>
      <c r="I110" s="101">
        <v>148748</v>
      </c>
      <c r="J110" s="101">
        <v>146263</v>
      </c>
      <c r="K110" s="101">
        <v>142958</v>
      </c>
      <c r="M110" s="57"/>
      <c r="N110" s="57"/>
      <c r="O110" s="57"/>
      <c r="P110" s="57"/>
      <c r="Q110" s="57"/>
      <c r="R110" s="59"/>
    </row>
    <row r="111" spans="4:18" ht="14.25">
      <c r="D111" s="20"/>
      <c r="F111" s="101"/>
      <c r="G111" s="101"/>
      <c r="H111" s="101"/>
      <c r="I111" s="101"/>
      <c r="J111" s="101"/>
      <c r="K111" s="101"/>
      <c r="M111" s="57"/>
      <c r="N111" s="57"/>
      <c r="O111" s="57"/>
      <c r="P111" s="57"/>
      <c r="Q111" s="57"/>
      <c r="R111" s="59"/>
    </row>
    <row r="112" spans="4:18" ht="14.25">
      <c r="D112" s="20" t="s">
        <v>122</v>
      </c>
      <c r="F112" s="101">
        <v>3958</v>
      </c>
      <c r="G112" s="101">
        <v>4074</v>
      </c>
      <c r="H112" s="101">
        <v>4299</v>
      </c>
      <c r="I112" s="101">
        <v>4522</v>
      </c>
      <c r="J112" s="101">
        <v>4452</v>
      </c>
      <c r="K112" s="101">
        <v>4548</v>
      </c>
      <c r="M112" s="57"/>
      <c r="N112" s="57"/>
      <c r="O112" s="57"/>
      <c r="P112" s="57"/>
      <c r="Q112" s="57"/>
      <c r="R112" s="59"/>
    </row>
    <row r="113" spans="4:18" ht="14.25">
      <c r="D113" s="88"/>
      <c r="F113" s="100"/>
      <c r="G113" s="100"/>
      <c r="H113" s="100"/>
      <c r="I113" s="100"/>
      <c r="J113" s="100"/>
      <c r="K113" s="100"/>
      <c r="M113" s="57"/>
      <c r="N113" s="57"/>
      <c r="O113" s="57"/>
      <c r="P113" s="57"/>
      <c r="Q113" s="57"/>
      <c r="R113" s="59"/>
    </row>
    <row r="114" spans="4:18" ht="14.25">
      <c r="D114" s="88" t="s">
        <v>123</v>
      </c>
      <c r="F114" s="100">
        <v>125149</v>
      </c>
      <c r="G114" s="100">
        <v>129146</v>
      </c>
      <c r="H114" s="100">
        <v>134074</v>
      </c>
      <c r="I114" s="100">
        <v>142629</v>
      </c>
      <c r="J114" s="100">
        <v>140261</v>
      </c>
      <c r="K114" s="100">
        <v>136584</v>
      </c>
      <c r="M114" s="57"/>
      <c r="N114" s="57"/>
      <c r="O114" s="57"/>
      <c r="P114" s="57"/>
      <c r="Q114" s="57"/>
      <c r="R114" s="59"/>
    </row>
    <row r="115" spans="4:18" ht="14.25">
      <c r="D115" s="88" t="s">
        <v>124</v>
      </c>
      <c r="F115" s="100">
        <v>11</v>
      </c>
      <c r="G115" s="100">
        <v>11</v>
      </c>
      <c r="H115" s="100">
        <v>11</v>
      </c>
      <c r="I115" s="100">
        <v>10</v>
      </c>
      <c r="J115" s="100">
        <v>21</v>
      </c>
      <c r="K115" s="100">
        <v>20</v>
      </c>
      <c r="M115" s="57"/>
      <c r="N115" s="57"/>
      <c r="O115" s="57"/>
      <c r="P115" s="57"/>
      <c r="Q115" s="57"/>
      <c r="R115" s="59"/>
    </row>
    <row r="116" spans="4:18" ht="14.25">
      <c r="D116" s="88" t="s">
        <v>125</v>
      </c>
      <c r="F116" s="100">
        <v>2</v>
      </c>
      <c r="G116" s="100">
        <v>3</v>
      </c>
      <c r="H116" s="100">
        <v>3</v>
      </c>
      <c r="I116" s="100">
        <v>3</v>
      </c>
      <c r="J116" s="100">
        <v>3</v>
      </c>
      <c r="K116" s="100">
        <v>2</v>
      </c>
      <c r="M116" s="57"/>
      <c r="N116" s="57"/>
      <c r="O116" s="57"/>
      <c r="P116" s="57"/>
      <c r="Q116" s="57"/>
      <c r="R116" s="59"/>
    </row>
    <row r="117" spans="4:18" ht="14.25">
      <c r="D117" s="88" t="s">
        <v>132</v>
      </c>
      <c r="F117" s="100">
        <v>250</v>
      </c>
      <c r="G117" s="100">
        <v>275</v>
      </c>
      <c r="H117" s="100">
        <v>276</v>
      </c>
      <c r="I117" s="100">
        <v>275</v>
      </c>
      <c r="J117" s="100">
        <v>273</v>
      </c>
      <c r="K117" s="100">
        <v>272</v>
      </c>
      <c r="M117" s="57"/>
      <c r="N117" s="57"/>
      <c r="O117" s="57"/>
      <c r="P117" s="57"/>
      <c r="Q117" s="57"/>
      <c r="R117" s="59"/>
    </row>
    <row r="118" spans="4:18" ht="14.25">
      <c r="D118" s="88" t="s">
        <v>127</v>
      </c>
      <c r="F118" s="100">
        <v>289</v>
      </c>
      <c r="G118" s="100">
        <v>351</v>
      </c>
      <c r="H118" s="100">
        <v>259</v>
      </c>
      <c r="I118" s="100">
        <v>173</v>
      </c>
      <c r="J118" s="100">
        <v>182</v>
      </c>
      <c r="K118" s="100">
        <v>502</v>
      </c>
      <c r="L118" s="116"/>
      <c r="M118" s="57"/>
      <c r="N118" s="57"/>
      <c r="O118" s="57"/>
      <c r="P118" s="57"/>
      <c r="Q118" s="57"/>
      <c r="R118" s="59"/>
    </row>
    <row r="119" spans="4:17" ht="14.25">
      <c r="D119" s="88" t="s">
        <v>128</v>
      </c>
      <c r="F119" s="100">
        <v>38</v>
      </c>
      <c r="G119" s="100">
        <v>14</v>
      </c>
      <c r="H119" s="100">
        <v>10</v>
      </c>
      <c r="I119" s="100">
        <v>11</v>
      </c>
      <c r="J119" s="100">
        <v>226</v>
      </c>
      <c r="K119" s="100">
        <v>227</v>
      </c>
      <c r="L119" s="108"/>
      <c r="M119" s="57"/>
      <c r="N119" s="57"/>
      <c r="O119" s="57"/>
      <c r="P119" s="57"/>
      <c r="Q119" s="57"/>
    </row>
    <row r="120" spans="4:17" ht="14.25">
      <c r="D120" s="20" t="s">
        <v>129</v>
      </c>
      <c r="F120" s="101">
        <v>125739</v>
      </c>
      <c r="G120" s="101">
        <v>129800</v>
      </c>
      <c r="H120" s="101">
        <v>134633</v>
      </c>
      <c r="I120" s="101">
        <v>143101</v>
      </c>
      <c r="J120" s="101">
        <v>140966</v>
      </c>
      <c r="K120" s="101">
        <v>137607</v>
      </c>
      <c r="L120" s="116"/>
      <c r="M120" s="57"/>
      <c r="N120" s="57"/>
      <c r="O120" s="57"/>
      <c r="P120" s="57"/>
      <c r="Q120" s="57"/>
    </row>
    <row r="121" spans="4:17" ht="14.25">
      <c r="D121" s="88"/>
      <c r="F121" s="100"/>
      <c r="G121" s="100"/>
      <c r="H121" s="100"/>
      <c r="I121" s="100"/>
      <c r="J121" s="100"/>
      <c r="K121" s="100"/>
      <c r="L121" s="116"/>
      <c r="M121" s="57"/>
      <c r="N121" s="57"/>
      <c r="O121" s="57"/>
      <c r="P121" s="57"/>
      <c r="Q121" s="57"/>
    </row>
    <row r="122" spans="4:17" ht="14.25">
      <c r="D122" s="88" t="s">
        <v>124</v>
      </c>
      <c r="F122" s="100">
        <v>0</v>
      </c>
      <c r="G122" s="100">
        <v>0</v>
      </c>
      <c r="H122" s="100">
        <v>0</v>
      </c>
      <c r="I122" s="100">
        <v>0</v>
      </c>
      <c r="J122" s="100">
        <v>0</v>
      </c>
      <c r="K122" s="100">
        <v>0</v>
      </c>
      <c r="L122" s="116"/>
      <c r="M122" s="57"/>
      <c r="N122" s="57"/>
      <c r="O122" s="57"/>
      <c r="P122" s="57"/>
      <c r="Q122" s="57"/>
    </row>
    <row r="123" spans="4:17" ht="14.25">
      <c r="D123" s="88" t="s">
        <v>130</v>
      </c>
      <c r="F123" s="101">
        <v>188</v>
      </c>
      <c r="G123" s="101">
        <v>183</v>
      </c>
      <c r="H123" s="101">
        <v>218</v>
      </c>
      <c r="I123" s="101">
        <v>192</v>
      </c>
      <c r="J123" s="101">
        <v>198</v>
      </c>
      <c r="K123" s="101">
        <v>135</v>
      </c>
      <c r="L123" s="116"/>
      <c r="M123" s="57"/>
      <c r="N123" s="57"/>
      <c r="O123" s="57"/>
      <c r="P123" s="57"/>
      <c r="Q123" s="57"/>
    </row>
    <row r="124" spans="4:17" ht="14.25">
      <c r="D124" s="88" t="s">
        <v>131</v>
      </c>
      <c r="F124" s="100">
        <v>2</v>
      </c>
      <c r="G124" s="100">
        <v>-11</v>
      </c>
      <c r="H124" s="100">
        <v>173</v>
      </c>
      <c r="I124" s="100">
        <v>350</v>
      </c>
      <c r="J124" s="100">
        <v>65</v>
      </c>
      <c r="K124" s="100">
        <v>68</v>
      </c>
      <c r="M124" s="57"/>
      <c r="N124" s="57"/>
      <c r="O124" s="57"/>
      <c r="P124" s="57"/>
      <c r="Q124" s="57"/>
    </row>
    <row r="125" spans="4:17" ht="14.25">
      <c r="D125" s="88" t="s">
        <v>128</v>
      </c>
      <c r="F125" s="100">
        <v>609</v>
      </c>
      <c r="G125" s="100">
        <v>806</v>
      </c>
      <c r="H125" s="100">
        <v>405</v>
      </c>
      <c r="I125" s="100">
        <v>458</v>
      </c>
      <c r="J125" s="100">
        <v>560</v>
      </c>
      <c r="K125" s="100">
        <v>547</v>
      </c>
      <c r="M125" s="57"/>
      <c r="N125" s="57"/>
      <c r="O125" s="57"/>
      <c r="P125" s="57"/>
      <c r="Q125" s="57"/>
    </row>
    <row r="126" spans="4:17" ht="14.25">
      <c r="D126" s="88" t="s">
        <v>132</v>
      </c>
      <c r="F126" s="100">
        <v>785</v>
      </c>
      <c r="G126" s="100">
        <v>790</v>
      </c>
      <c r="H126" s="100">
        <v>56</v>
      </c>
      <c r="I126" s="100">
        <v>125</v>
      </c>
      <c r="J126" s="100">
        <v>22</v>
      </c>
      <c r="K126" s="100">
        <v>53</v>
      </c>
      <c r="M126" s="57"/>
      <c r="N126" s="57"/>
      <c r="O126" s="57"/>
      <c r="P126" s="57"/>
      <c r="Q126" s="57"/>
    </row>
    <row r="127" spans="4:17" ht="14.25">
      <c r="D127" s="20" t="s">
        <v>133</v>
      </c>
      <c r="F127" s="101">
        <v>1584</v>
      </c>
      <c r="G127" s="101">
        <v>1768</v>
      </c>
      <c r="H127" s="101">
        <v>852</v>
      </c>
      <c r="I127" s="101">
        <v>1125</v>
      </c>
      <c r="J127" s="101">
        <v>845</v>
      </c>
      <c r="K127" s="101">
        <v>803</v>
      </c>
      <c r="M127" s="57"/>
      <c r="N127" s="57"/>
      <c r="O127" s="57"/>
      <c r="P127" s="57"/>
      <c r="Q127" s="57"/>
    </row>
    <row r="128" spans="4:17" ht="14.25">
      <c r="D128" s="88"/>
      <c r="F128" s="100"/>
      <c r="G128" s="100"/>
      <c r="H128" s="100"/>
      <c r="I128" s="100"/>
      <c r="J128" s="100"/>
      <c r="K128" s="100"/>
      <c r="M128" s="57"/>
      <c r="N128" s="57"/>
      <c r="O128" s="57"/>
      <c r="P128" s="57"/>
      <c r="Q128" s="57"/>
    </row>
    <row r="129" spans="4:17" ht="14.25">
      <c r="D129" s="88" t="s">
        <v>134</v>
      </c>
      <c r="F129" s="100">
        <v>0</v>
      </c>
      <c r="G129" s="100">
        <v>0</v>
      </c>
      <c r="H129" s="100">
        <v>0</v>
      </c>
      <c r="I129" s="100">
        <v>0</v>
      </c>
      <c r="J129" s="100"/>
      <c r="K129" s="100">
        <v>0</v>
      </c>
      <c r="M129" s="57"/>
      <c r="N129" s="57"/>
      <c r="O129" s="57"/>
      <c r="P129" s="57"/>
      <c r="Q129" s="57"/>
    </row>
    <row r="130" spans="4:17" ht="14.25">
      <c r="D130" s="20" t="s">
        <v>135</v>
      </c>
      <c r="F130" s="101">
        <v>131281</v>
      </c>
      <c r="G130" s="101">
        <v>135642</v>
      </c>
      <c r="H130" s="101">
        <v>139784</v>
      </c>
      <c r="I130" s="101">
        <v>148748</v>
      </c>
      <c r="J130" s="101">
        <v>146263</v>
      </c>
      <c r="K130" s="101">
        <v>142958</v>
      </c>
      <c r="M130" s="57"/>
      <c r="N130" s="57"/>
      <c r="O130" s="57"/>
      <c r="P130" s="57"/>
      <c r="Q130" s="57"/>
    </row>
    <row r="131" spans="4:17" ht="14.25">
      <c r="D131" s="20"/>
      <c r="F131" s="101"/>
      <c r="G131" s="101"/>
      <c r="H131" s="101"/>
      <c r="I131" s="101"/>
      <c r="J131" s="101"/>
      <c r="K131" s="101"/>
      <c r="M131" s="57"/>
      <c r="N131" s="57"/>
      <c r="O131" s="57"/>
      <c r="P131" s="57"/>
      <c r="Q131" s="57"/>
    </row>
    <row r="132" spans="4:17" ht="14.25">
      <c r="D132" s="105" t="s">
        <v>171</v>
      </c>
      <c r="F132" s="46"/>
      <c r="G132" s="46"/>
      <c r="H132" s="46"/>
      <c r="I132" s="46"/>
      <c r="J132" s="118"/>
      <c r="K132" s="118"/>
      <c r="L132" s="116"/>
      <c r="M132" s="46"/>
      <c r="N132" s="46"/>
      <c r="O132" s="46"/>
      <c r="P132" s="118"/>
      <c r="Q132" s="118"/>
    </row>
    <row r="133" spans="4:17" ht="14.25">
      <c r="D133" s="105"/>
      <c r="F133" s="46"/>
      <c r="G133" s="46"/>
      <c r="H133" s="46"/>
      <c r="I133" s="46"/>
      <c r="J133" s="118"/>
      <c r="K133" s="118"/>
      <c r="L133" s="116"/>
      <c r="M133" s="46"/>
      <c r="N133" s="46"/>
      <c r="O133" s="46"/>
      <c r="P133" s="118"/>
      <c r="Q133" s="118"/>
    </row>
    <row r="134" spans="4:17" ht="15" thickBot="1">
      <c r="D134" s="149" t="s">
        <v>258</v>
      </c>
      <c r="F134" s="79"/>
      <c r="G134" s="79"/>
      <c r="H134" s="79"/>
      <c r="I134" s="79"/>
      <c r="J134" s="79"/>
      <c r="K134" s="79"/>
      <c r="L134" s="116"/>
      <c r="M134" s="79"/>
      <c r="N134" s="79"/>
      <c r="O134" s="79"/>
      <c r="P134" s="79"/>
      <c r="Q134" s="79"/>
    </row>
    <row r="135" spans="4:17" ht="15" thickTop="1">
      <c r="D135" s="22" t="s">
        <v>69</v>
      </c>
      <c r="J135" s="150"/>
      <c r="K135" s="150"/>
      <c r="P135" s="150"/>
      <c r="Q135" s="150"/>
    </row>
    <row r="136" spans="4:17" ht="14.25">
      <c r="D136" s="151"/>
      <c r="F136" s="101"/>
      <c r="G136" s="101"/>
      <c r="H136" s="101"/>
      <c r="I136" s="101"/>
      <c r="J136" s="101"/>
      <c r="K136" s="101"/>
      <c r="L136" s="152"/>
      <c r="M136" s="101"/>
      <c r="N136" s="101"/>
      <c r="O136" s="101"/>
      <c r="P136" s="101"/>
      <c r="Q136" s="101"/>
    </row>
    <row r="137" spans="4:17" ht="15">
      <c r="D137" s="153" t="s">
        <v>172</v>
      </c>
      <c r="E137" s="102"/>
      <c r="F137" s="101">
        <f>+F138+F139</f>
        <v>8259</v>
      </c>
      <c r="G137" s="101">
        <v>8713.888508543225</v>
      </c>
      <c r="H137" s="101">
        <v>8678.556025659134</v>
      </c>
      <c r="I137" s="101">
        <v>9429.102947792224</v>
      </c>
      <c r="J137" s="101">
        <v>10149</v>
      </c>
      <c r="K137" s="154">
        <v>8980.59851837091</v>
      </c>
      <c r="L137" s="152"/>
      <c r="M137" s="155"/>
      <c r="N137" s="155"/>
      <c r="O137" s="155"/>
      <c r="P137" s="156"/>
      <c r="Q137" s="156"/>
    </row>
    <row r="138" spans="4:17" ht="14.25">
      <c r="D138" s="88" t="s">
        <v>173</v>
      </c>
      <c r="F138" s="100">
        <v>7260</v>
      </c>
      <c r="G138" s="100">
        <v>6679</v>
      </c>
      <c r="H138" s="100">
        <v>6883.048646659135</v>
      </c>
      <c r="I138" s="100">
        <v>7833.037956912147</v>
      </c>
      <c r="J138" s="100">
        <v>8309</v>
      </c>
      <c r="K138" s="100">
        <v>6995.32351837091</v>
      </c>
      <c r="L138" s="152"/>
      <c r="M138" s="155"/>
      <c r="N138" s="155"/>
      <c r="O138" s="155"/>
      <c r="P138" s="156"/>
      <c r="Q138" s="156"/>
    </row>
    <row r="139" spans="4:17" ht="14.25">
      <c r="D139" s="88" t="s">
        <v>174</v>
      </c>
      <c r="F139" s="100">
        <v>999</v>
      </c>
      <c r="G139" s="100">
        <v>2034.5526145658937</v>
      </c>
      <c r="H139" s="100">
        <v>1795.507379</v>
      </c>
      <c r="I139" s="100">
        <v>1596.0649908800756</v>
      </c>
      <c r="J139" s="100">
        <v>1840</v>
      </c>
      <c r="K139" s="100">
        <v>1985.275</v>
      </c>
      <c r="L139" s="152"/>
      <c r="M139" s="155"/>
      <c r="N139" s="155"/>
      <c r="O139" s="155"/>
      <c r="P139" s="156"/>
      <c r="Q139" s="156"/>
    </row>
    <row r="140" spans="4:17" ht="14.25">
      <c r="D140" s="88"/>
      <c r="F140" s="101"/>
      <c r="G140" s="101"/>
      <c r="H140" s="101"/>
      <c r="I140" s="101"/>
      <c r="J140" s="101"/>
      <c r="K140" s="101"/>
      <c r="L140" s="152"/>
      <c r="M140" s="155"/>
      <c r="N140" s="155"/>
      <c r="O140" s="155"/>
      <c r="P140" s="156"/>
      <c r="Q140" s="156"/>
    </row>
    <row r="141" spans="4:17" ht="15">
      <c r="D141" s="153" t="s">
        <v>175</v>
      </c>
      <c r="E141" s="102"/>
      <c r="F141" s="101">
        <v>5792.520459039761</v>
      </c>
      <c r="G141" s="101">
        <v>5712.81040718237</v>
      </c>
      <c r="H141" s="101">
        <v>5099.75547398892</v>
      </c>
      <c r="I141" s="101">
        <v>4436.902835226564</v>
      </c>
      <c r="J141" s="101">
        <v>5247.906009292207</v>
      </c>
      <c r="K141" s="101">
        <v>4620.601203093397</v>
      </c>
      <c r="L141" s="152"/>
      <c r="M141" s="155"/>
      <c r="N141" s="157"/>
      <c r="O141" s="157"/>
      <c r="P141" s="158"/>
      <c r="Q141" s="158"/>
    </row>
    <row r="142" spans="4:17" ht="15">
      <c r="D142" s="88" t="s">
        <v>176</v>
      </c>
      <c r="F142" s="100">
        <v>3307.178961132176</v>
      </c>
      <c r="G142" s="100">
        <v>3655.8729384789767</v>
      </c>
      <c r="H142" s="100">
        <v>3277.8216991908694</v>
      </c>
      <c r="I142" s="100">
        <v>2944.7627150411895</v>
      </c>
      <c r="J142" s="100">
        <v>3453.441676975592</v>
      </c>
      <c r="K142" s="100">
        <v>3918.5972121744176</v>
      </c>
      <c r="L142" s="152"/>
      <c r="M142" s="155"/>
      <c r="N142" s="157"/>
      <c r="O142" s="157"/>
      <c r="P142" s="158"/>
      <c r="Q142" s="158"/>
    </row>
    <row r="143" spans="4:17" ht="15" customHeight="1">
      <c r="D143" s="88" t="s">
        <v>177</v>
      </c>
      <c r="F143" s="100">
        <v>218.2075794017758</v>
      </c>
      <c r="G143" s="100">
        <v>199.11656096585</v>
      </c>
      <c r="H143" s="100">
        <v>177.71278548796076</v>
      </c>
      <c r="I143" s="100">
        <v>180.7321770395026</v>
      </c>
      <c r="J143" s="100">
        <v>177.90720744688255</v>
      </c>
      <c r="K143" s="100">
        <v>258.7078038506775</v>
      </c>
      <c r="L143" s="152"/>
      <c r="M143" s="155"/>
      <c r="N143" s="157"/>
      <c r="O143" s="157"/>
      <c r="P143" s="158"/>
      <c r="Q143" s="158"/>
    </row>
    <row r="144" spans="4:17" ht="15">
      <c r="D144" s="88" t="s">
        <v>178</v>
      </c>
      <c r="F144" s="100">
        <v>2267.1339185058087</v>
      </c>
      <c r="G144" s="100">
        <v>1857.8209077375395</v>
      </c>
      <c r="H144" s="100">
        <v>1644.2209893100855</v>
      </c>
      <c r="I144" s="100">
        <v>1311.4079431458724</v>
      </c>
      <c r="J144" s="100">
        <v>1616.5571248697324</v>
      </c>
      <c r="K144" s="100">
        <v>1571.8093556525853</v>
      </c>
      <c r="L144" s="152"/>
      <c r="M144" s="155"/>
      <c r="N144" s="157"/>
      <c r="O144" s="157"/>
      <c r="P144" s="158"/>
      <c r="Q144" s="158"/>
    </row>
    <row r="145" spans="4:17" ht="15">
      <c r="D145" s="153" t="s">
        <v>179</v>
      </c>
      <c r="E145" s="102"/>
      <c r="F145" s="101">
        <v>-1305.767963737341</v>
      </c>
      <c r="G145" s="101">
        <v>-1185.3958972451323</v>
      </c>
      <c r="H145" s="101">
        <v>-1063.9904478178935</v>
      </c>
      <c r="I145" s="101">
        <v>-913.2870438535123</v>
      </c>
      <c r="J145" s="101">
        <v>-1067.2823277944808</v>
      </c>
      <c r="K145" s="101">
        <v>-1128.513168584284</v>
      </c>
      <c r="L145" s="152"/>
      <c r="M145" s="155"/>
      <c r="N145" s="157"/>
      <c r="O145" s="157"/>
      <c r="P145" s="158"/>
      <c r="Q145" s="158"/>
    </row>
    <row r="146" spans="4:17" ht="15">
      <c r="D146" s="88" t="s">
        <v>180</v>
      </c>
      <c r="F146" s="100">
        <v>646.1214582589531</v>
      </c>
      <c r="G146" s="100">
        <v>815.0402451506995</v>
      </c>
      <c r="H146" s="100">
        <v>677.6233201534939</v>
      </c>
      <c r="I146" s="100">
        <v>664.9241645416759</v>
      </c>
      <c r="J146" s="100">
        <v>646.0825794046257</v>
      </c>
      <c r="K146" s="100">
        <v>598.3661281205251</v>
      </c>
      <c r="L146" s="152"/>
      <c r="M146" s="155"/>
      <c r="N146" s="157"/>
      <c r="O146" s="157"/>
      <c r="P146" s="158"/>
      <c r="Q146" s="158"/>
    </row>
    <row r="147" spans="4:17" ht="15">
      <c r="D147" s="88" t="s">
        <v>181</v>
      </c>
      <c r="F147" s="100">
        <v>-1223.0501335897723</v>
      </c>
      <c r="G147" s="100">
        <v>-1273.3495259561462</v>
      </c>
      <c r="H147" s="100">
        <v>-1122.3735878529264</v>
      </c>
      <c r="I147" s="100">
        <v>-996.4099741545774</v>
      </c>
      <c r="J147" s="100">
        <v>-1147.4705300697285</v>
      </c>
      <c r="K147" s="100">
        <v>-1241.6584330433716</v>
      </c>
      <c r="L147" s="152"/>
      <c r="M147" s="155"/>
      <c r="N147" s="157"/>
      <c r="O147" s="157"/>
      <c r="P147" s="158"/>
      <c r="Q147" s="158"/>
    </row>
    <row r="148" spans="4:17" ht="15">
      <c r="D148" s="153" t="s">
        <v>182</v>
      </c>
      <c r="E148" s="102"/>
      <c r="F148" s="101">
        <f>+SUM(F141,F145:F147)</f>
        <v>3909.8238199715997</v>
      </c>
      <c r="G148" s="101">
        <v>4069.105229131788</v>
      </c>
      <c r="H148" s="101">
        <v>3591.014758471589</v>
      </c>
      <c r="I148" s="101">
        <v>3192.1299817601503</v>
      </c>
      <c r="J148" s="101">
        <v>3679.2357308326236</v>
      </c>
      <c r="K148" s="101">
        <v>3977.308898170551</v>
      </c>
      <c r="L148" s="152"/>
      <c r="M148" s="155"/>
      <c r="N148" s="155"/>
      <c r="O148" s="155"/>
      <c r="P148" s="156"/>
      <c r="Q148" s="156"/>
    </row>
    <row r="149" spans="4:17" ht="15">
      <c r="D149" s="159" t="s">
        <v>183</v>
      </c>
      <c r="E149" s="102"/>
      <c r="F149" s="160">
        <v>2.1123713958190553</v>
      </c>
      <c r="G149" s="160">
        <v>2.14147534110404</v>
      </c>
      <c r="H149" s="160">
        <v>2.416741954397567</v>
      </c>
      <c r="I149" s="160">
        <v>2.9538593358259764</v>
      </c>
      <c r="J149" s="160">
        <v>2.7584533154398474</v>
      </c>
      <c r="K149" s="160">
        <v>2.257958521275964</v>
      </c>
      <c r="L149" s="152"/>
      <c r="M149" s="155"/>
      <c r="N149" s="155"/>
      <c r="O149" s="155"/>
      <c r="P149" s="156"/>
      <c r="Q149" s="156"/>
    </row>
    <row r="150" spans="10:17" ht="15" customHeight="1">
      <c r="J150" s="150"/>
      <c r="K150" s="150"/>
      <c r="L150" s="152"/>
      <c r="P150" s="150"/>
      <c r="Q150" s="150"/>
    </row>
    <row r="151" spans="4:17" ht="14.25">
      <c r="D151" s="105"/>
      <c r="J151" s="150"/>
      <c r="K151" s="150"/>
      <c r="L151" s="152"/>
      <c r="P151" s="150"/>
      <c r="Q151" s="150"/>
    </row>
    <row r="152" spans="4:17" ht="14.25">
      <c r="D152" s="105"/>
      <c r="J152" s="150"/>
      <c r="K152" s="150"/>
      <c r="L152" s="152"/>
      <c r="P152" s="150"/>
      <c r="Q152" s="150"/>
    </row>
    <row r="153" spans="6:17" ht="14.25">
      <c r="F153" s="183"/>
      <c r="G153" s="183"/>
      <c r="H153" s="183"/>
      <c r="I153" s="183"/>
      <c r="J153" s="183"/>
      <c r="K153" s="183"/>
      <c r="L153" s="183"/>
      <c r="M153" s="183"/>
      <c r="N153" s="183"/>
      <c r="O153" s="183"/>
      <c r="P153" s="183"/>
      <c r="Q153" s="183"/>
    </row>
    <row r="154" spans="6:17" ht="14.25">
      <c r="F154" s="183"/>
      <c r="G154" s="183"/>
      <c r="H154" s="183"/>
      <c r="I154" s="183"/>
      <c r="J154" s="183"/>
      <c r="K154" s="183"/>
      <c r="L154" s="183"/>
      <c r="M154" s="183"/>
      <c r="N154" s="183"/>
      <c r="O154" s="183"/>
      <c r="P154" s="183"/>
      <c r="Q154" s="183"/>
    </row>
    <row r="155" spans="6:17" ht="14.25">
      <c r="F155" s="183"/>
      <c r="G155" s="183"/>
      <c r="H155" s="183"/>
      <c r="I155" s="183"/>
      <c r="J155" s="183"/>
      <c r="K155" s="183"/>
      <c r="L155" s="183"/>
      <c r="M155" s="183"/>
      <c r="N155" s="183"/>
      <c r="O155" s="183"/>
      <c r="P155" s="183"/>
      <c r="Q155" s="183"/>
    </row>
    <row r="156" spans="6:17" ht="14.25">
      <c r="F156" s="183"/>
      <c r="G156" s="183"/>
      <c r="H156" s="183"/>
      <c r="I156" s="183"/>
      <c r="J156" s="183"/>
      <c r="K156" s="183"/>
      <c r="L156" s="183"/>
      <c r="M156" s="183"/>
      <c r="N156" s="183"/>
      <c r="O156" s="183"/>
      <c r="P156" s="183"/>
      <c r="Q156" s="183"/>
    </row>
    <row r="157" spans="6:17" ht="14.25">
      <c r="F157" s="183"/>
      <c r="G157" s="183"/>
      <c r="H157" s="183"/>
      <c r="I157" s="183"/>
      <c r="J157" s="183"/>
      <c r="K157" s="183"/>
      <c r="L157" s="183"/>
      <c r="M157" s="183"/>
      <c r="N157" s="183"/>
      <c r="O157" s="183"/>
      <c r="P157" s="183"/>
      <c r="Q157" s="183"/>
    </row>
    <row r="158" spans="6:17" ht="14.25">
      <c r="F158" s="183"/>
      <c r="G158" s="183"/>
      <c r="H158" s="183"/>
      <c r="I158" s="183"/>
      <c r="J158" s="183"/>
      <c r="K158" s="183"/>
      <c r="L158" s="183"/>
      <c r="M158" s="183"/>
      <c r="N158" s="183"/>
      <c r="O158" s="183"/>
      <c r="P158" s="183"/>
      <c r="Q158" s="183"/>
    </row>
    <row r="159" spans="6:17" ht="14.25">
      <c r="F159" s="183"/>
      <c r="G159" s="183"/>
      <c r="H159" s="183"/>
      <c r="I159" s="183"/>
      <c r="J159" s="183"/>
      <c r="K159" s="183"/>
      <c r="L159" s="183"/>
      <c r="M159" s="183"/>
      <c r="N159" s="183"/>
      <c r="O159" s="183"/>
      <c r="P159" s="183"/>
      <c r="Q159" s="183"/>
    </row>
    <row r="160" spans="6:17" ht="14.25">
      <c r="F160" s="183"/>
      <c r="G160" s="183"/>
      <c r="H160" s="183"/>
      <c r="I160" s="183"/>
      <c r="J160" s="183"/>
      <c r="K160" s="183"/>
      <c r="L160" s="183"/>
      <c r="M160" s="183"/>
      <c r="N160" s="183"/>
      <c r="O160" s="183"/>
      <c r="P160" s="183"/>
      <c r="Q160" s="183"/>
    </row>
    <row r="161" spans="6:17" ht="14.25">
      <c r="F161" s="183"/>
      <c r="G161" s="183"/>
      <c r="H161" s="183"/>
      <c r="I161" s="183"/>
      <c r="J161" s="183"/>
      <c r="K161" s="183"/>
      <c r="L161" s="183"/>
      <c r="M161" s="183"/>
      <c r="N161" s="183"/>
      <c r="O161" s="183"/>
      <c r="P161" s="183"/>
      <c r="Q161" s="183"/>
    </row>
    <row r="162" spans="3:17" s="204" customFormat="1" ht="14.25">
      <c r="C162" s="183"/>
      <c r="D162" s="183"/>
      <c r="E162" s="183"/>
      <c r="F162" s="183"/>
      <c r="G162" s="183"/>
      <c r="H162" s="183"/>
      <c r="I162" s="183"/>
      <c r="J162" s="183"/>
      <c r="K162" s="183"/>
      <c r="L162" s="183"/>
      <c r="M162" s="183"/>
      <c r="N162" s="183"/>
      <c r="O162" s="183"/>
      <c r="P162" s="183"/>
      <c r="Q162" s="183"/>
    </row>
    <row r="163" spans="3:17" s="204" customFormat="1" ht="14.25">
      <c r="C163" s="183"/>
      <c r="D163" s="183"/>
      <c r="E163" s="183"/>
      <c r="F163" s="183"/>
      <c r="G163" s="183"/>
      <c r="H163" s="183"/>
      <c r="I163" s="183"/>
      <c r="J163" s="183"/>
      <c r="K163" s="183"/>
      <c r="L163" s="183"/>
      <c r="M163" s="183"/>
      <c r="N163" s="183"/>
      <c r="O163" s="183"/>
      <c r="P163" s="183"/>
      <c r="Q163" s="183"/>
    </row>
    <row r="164" spans="3:17" s="204" customFormat="1" ht="14.25">
      <c r="C164" s="183"/>
      <c r="D164" s="183"/>
      <c r="E164" s="183"/>
      <c r="F164" s="183"/>
      <c r="G164" s="183"/>
      <c r="H164" s="183"/>
      <c r="I164" s="183"/>
      <c r="J164" s="183"/>
      <c r="K164" s="183"/>
      <c r="L164" s="183"/>
      <c r="M164" s="183"/>
      <c r="N164" s="183"/>
      <c r="O164" s="183"/>
      <c r="P164" s="183"/>
      <c r="Q164" s="183"/>
    </row>
    <row r="165" spans="3:17" s="204" customFormat="1" ht="14.25">
      <c r="C165" s="183"/>
      <c r="D165" s="183"/>
      <c r="E165" s="183"/>
      <c r="F165" s="183"/>
      <c r="G165" s="183"/>
      <c r="H165" s="183"/>
      <c r="I165" s="183"/>
      <c r="J165" s="183"/>
      <c r="K165" s="183"/>
      <c r="L165" s="183"/>
      <c r="M165" s="183"/>
      <c r="N165" s="183"/>
      <c r="O165" s="183"/>
      <c r="P165" s="183"/>
      <c r="Q165" s="183"/>
    </row>
    <row r="166" spans="6:17" ht="14.25">
      <c r="F166" s="183"/>
      <c r="G166" s="183"/>
      <c r="H166" s="183"/>
      <c r="I166" s="183"/>
      <c r="J166" s="183"/>
      <c r="K166" s="183"/>
      <c r="L166" s="183"/>
      <c r="M166" s="183"/>
      <c r="N166" s="183"/>
      <c r="O166" s="183"/>
      <c r="P166" s="183"/>
      <c r="Q166" s="183"/>
    </row>
    <row r="167" spans="6:17" ht="14.25">
      <c r="F167" s="183"/>
      <c r="G167" s="183"/>
      <c r="H167" s="183"/>
      <c r="I167" s="183"/>
      <c r="J167" s="183"/>
      <c r="K167" s="183"/>
      <c r="L167" s="183"/>
      <c r="M167" s="183"/>
      <c r="N167" s="183"/>
      <c r="O167" s="183"/>
      <c r="P167" s="183"/>
      <c r="Q167" s="183"/>
    </row>
    <row r="168" spans="6:17" ht="14.25">
      <c r="F168" s="183"/>
      <c r="G168" s="183"/>
      <c r="H168" s="183"/>
      <c r="I168" s="183"/>
      <c r="J168" s="183"/>
      <c r="K168" s="183"/>
      <c r="L168" s="183"/>
      <c r="M168" s="183"/>
      <c r="N168" s="183"/>
      <c r="O168" s="183"/>
      <c r="P168" s="183"/>
      <c r="Q168" s="183"/>
    </row>
    <row r="169" spans="6:17" ht="14.25">
      <c r="F169" s="183"/>
      <c r="G169" s="183"/>
      <c r="H169" s="183"/>
      <c r="I169" s="183"/>
      <c r="J169" s="183"/>
      <c r="K169" s="183"/>
      <c r="L169" s="183"/>
      <c r="M169" s="183"/>
      <c r="N169" s="183"/>
      <c r="O169" s="183"/>
      <c r="P169" s="183"/>
      <c r="Q169" s="183"/>
    </row>
    <row r="170" spans="6:17" ht="14.25">
      <c r="F170" s="183"/>
      <c r="G170" s="183"/>
      <c r="H170" s="183"/>
      <c r="I170" s="183"/>
      <c r="J170" s="183"/>
      <c r="K170" s="183"/>
      <c r="L170" s="183"/>
      <c r="M170" s="183"/>
      <c r="N170" s="183"/>
      <c r="O170" s="183"/>
      <c r="P170" s="183"/>
      <c r="Q170" s="183"/>
    </row>
    <row r="171" spans="6:17" ht="14.25">
      <c r="F171" s="183"/>
      <c r="G171" s="183"/>
      <c r="H171" s="183"/>
      <c r="I171" s="183"/>
      <c r="J171" s="183"/>
      <c r="K171" s="183"/>
      <c r="L171" s="183"/>
      <c r="M171" s="183"/>
      <c r="N171" s="183"/>
      <c r="O171" s="183"/>
      <c r="P171" s="183"/>
      <c r="Q171" s="183"/>
    </row>
    <row r="172" spans="6:17" ht="14.25">
      <c r="F172" s="183"/>
      <c r="G172" s="183"/>
      <c r="H172" s="183"/>
      <c r="I172" s="183"/>
      <c r="J172" s="183"/>
      <c r="K172" s="183"/>
      <c r="L172" s="183"/>
      <c r="M172" s="183"/>
      <c r="N172" s="183"/>
      <c r="O172" s="183"/>
      <c r="P172" s="183"/>
      <c r="Q172" s="183"/>
    </row>
    <row r="173" spans="6:17" ht="14.25">
      <c r="F173" s="183"/>
      <c r="G173" s="183"/>
      <c r="H173" s="183"/>
      <c r="I173" s="183"/>
      <c r="J173" s="183"/>
      <c r="K173" s="183"/>
      <c r="L173" s="183"/>
      <c r="M173" s="183"/>
      <c r="N173" s="183"/>
      <c r="O173" s="183"/>
      <c r="P173" s="183"/>
      <c r="Q173" s="183"/>
    </row>
    <row r="174" spans="6:17" ht="14.25">
      <c r="F174" s="183"/>
      <c r="G174" s="183"/>
      <c r="H174" s="183"/>
      <c r="I174" s="183"/>
      <c r="J174" s="183"/>
      <c r="K174" s="183"/>
      <c r="L174" s="183"/>
      <c r="M174" s="183"/>
      <c r="N174" s="183"/>
      <c r="O174" s="183"/>
      <c r="P174" s="183"/>
      <c r="Q174" s="183"/>
    </row>
    <row r="175" spans="6:17" ht="14.25">
      <c r="F175" s="183"/>
      <c r="G175" s="183"/>
      <c r="H175" s="183"/>
      <c r="I175" s="183"/>
      <c r="J175" s="183"/>
      <c r="K175" s="183"/>
      <c r="L175" s="183"/>
      <c r="M175" s="183"/>
      <c r="N175" s="183"/>
      <c r="O175" s="183"/>
      <c r="P175" s="183"/>
      <c r="Q175" s="183"/>
    </row>
    <row r="176" spans="6:17" ht="14.25">
      <c r="F176" s="183"/>
      <c r="G176" s="183"/>
      <c r="H176" s="183"/>
      <c r="I176" s="183"/>
      <c r="J176" s="183"/>
      <c r="K176" s="183"/>
      <c r="L176" s="183"/>
      <c r="M176" s="183"/>
      <c r="N176" s="183"/>
      <c r="O176" s="183"/>
      <c r="P176" s="183"/>
      <c r="Q176" s="183"/>
    </row>
    <row r="177" spans="6:17" ht="14.25">
      <c r="F177" s="183"/>
      <c r="G177" s="183"/>
      <c r="H177" s="183"/>
      <c r="I177" s="183"/>
      <c r="J177" s="183"/>
      <c r="K177" s="183"/>
      <c r="L177" s="183"/>
      <c r="M177" s="183"/>
      <c r="N177" s="183"/>
      <c r="O177" s="183"/>
      <c r="P177" s="183"/>
      <c r="Q177" s="183"/>
    </row>
    <row r="178" spans="6:17" ht="14.25">
      <c r="F178" s="183"/>
      <c r="G178" s="183"/>
      <c r="H178" s="183"/>
      <c r="I178" s="183"/>
      <c r="J178" s="183"/>
      <c r="K178" s="183"/>
      <c r="L178" s="183"/>
      <c r="M178" s="183"/>
      <c r="N178" s="183"/>
      <c r="O178" s="183"/>
      <c r="P178" s="183"/>
      <c r="Q178" s="183"/>
    </row>
    <row r="179" spans="6:17" ht="14.25">
      <c r="F179" s="183"/>
      <c r="G179" s="183"/>
      <c r="H179" s="183"/>
      <c r="I179" s="183"/>
      <c r="J179" s="183"/>
      <c r="K179" s="183"/>
      <c r="L179" s="183"/>
      <c r="M179" s="183"/>
      <c r="N179" s="183"/>
      <c r="O179" s="183"/>
      <c r="P179" s="183"/>
      <c r="Q179" s="183"/>
    </row>
    <row r="180" spans="6:17" ht="14.25">
      <c r="F180" s="183"/>
      <c r="G180" s="183"/>
      <c r="H180" s="183"/>
      <c r="I180" s="183"/>
      <c r="J180" s="183"/>
      <c r="K180" s="183"/>
      <c r="L180" s="183"/>
      <c r="M180" s="183"/>
      <c r="N180" s="183"/>
      <c r="O180" s="183"/>
      <c r="P180" s="183"/>
      <c r="Q180" s="183"/>
    </row>
    <row r="181" spans="6:17" ht="14.25">
      <c r="F181" s="183"/>
      <c r="G181" s="183"/>
      <c r="H181" s="183"/>
      <c r="I181" s="183"/>
      <c r="J181" s="183"/>
      <c r="K181" s="183"/>
      <c r="L181" s="183"/>
      <c r="M181" s="183"/>
      <c r="N181" s="183"/>
      <c r="O181" s="183"/>
      <c r="P181" s="183"/>
      <c r="Q181" s="183"/>
    </row>
    <row r="182" spans="6:17" ht="14.25">
      <c r="F182" s="183"/>
      <c r="G182" s="183"/>
      <c r="H182" s="183"/>
      <c r="I182" s="183"/>
      <c r="J182" s="183"/>
      <c r="K182" s="183"/>
      <c r="L182" s="183"/>
      <c r="M182" s="183"/>
      <c r="N182" s="183"/>
      <c r="O182" s="183"/>
      <c r="P182" s="183"/>
      <c r="Q182" s="183"/>
    </row>
    <row r="183" spans="6:17" ht="14.25">
      <c r="F183" s="183"/>
      <c r="G183" s="183"/>
      <c r="H183" s="183"/>
      <c r="I183" s="183"/>
      <c r="J183" s="183"/>
      <c r="K183" s="183"/>
      <c r="L183" s="183"/>
      <c r="M183" s="183"/>
      <c r="N183" s="183"/>
      <c r="O183" s="183"/>
      <c r="P183" s="183"/>
      <c r="Q183" s="183"/>
    </row>
    <row r="184" spans="6:17" ht="14.25">
      <c r="F184" s="183"/>
      <c r="G184" s="183"/>
      <c r="H184" s="183"/>
      <c r="I184" s="183"/>
      <c r="J184" s="183"/>
      <c r="K184" s="183"/>
      <c r="L184" s="183"/>
      <c r="M184" s="183"/>
      <c r="N184" s="183"/>
      <c r="O184" s="183"/>
      <c r="P184" s="183"/>
      <c r="Q184" s="183"/>
    </row>
    <row r="185" spans="6:17" ht="14.25">
      <c r="F185" s="183"/>
      <c r="G185" s="183"/>
      <c r="H185" s="183"/>
      <c r="I185" s="183"/>
      <c r="J185" s="183"/>
      <c r="K185" s="183"/>
      <c r="L185" s="183"/>
      <c r="M185" s="183"/>
      <c r="N185" s="183"/>
      <c r="O185" s="183"/>
      <c r="P185" s="183"/>
      <c r="Q185" s="183"/>
    </row>
  </sheetData>
  <sheetProtection/>
  <mergeCells count="2">
    <mergeCell ref="F2:K3"/>
    <mergeCell ref="M2:Q3"/>
  </mergeCells>
  <printOptions/>
  <pageMargins left="0.7086614173228347" right="0.7086614173228347" top="0.7480314960629921" bottom="0.7480314960629921" header="0.31496062992125984" footer="0.31496062992125984"/>
  <pageSetup fitToHeight="2" horizontalDpi="600" verticalDpi="600" orientation="portrait" paperSize="8" scale="50" r:id="rId1"/>
</worksheet>
</file>

<file path=xl/worksheets/sheet9.xml><?xml version="1.0" encoding="utf-8"?>
<worksheet xmlns="http://schemas.openxmlformats.org/spreadsheetml/2006/main" xmlns:r="http://schemas.openxmlformats.org/officeDocument/2006/relationships">
  <sheetPr>
    <pageSetUpPr fitToPage="1"/>
  </sheetPr>
  <dimension ref="A1:AB119"/>
  <sheetViews>
    <sheetView view="pageBreakPreview" zoomScale="60" zoomScaleNormal="8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4" sqref="A4"/>
    </sheetView>
  </sheetViews>
  <sheetFormatPr defaultColWidth="9.140625" defaultRowHeight="15"/>
  <cols>
    <col min="1" max="1" width="9.140625" style="183" customWidth="1"/>
    <col min="2" max="2" width="4.00390625" style="183" customWidth="1"/>
    <col min="3" max="3" width="4.140625" style="183" customWidth="1"/>
    <col min="4" max="4" width="71.140625" style="183" customWidth="1"/>
    <col min="5" max="5" width="1.7109375" style="183" customWidth="1"/>
    <col min="6" max="6" width="11.140625" style="60" customWidth="1"/>
    <col min="7" max="8" width="10.28125" style="60" customWidth="1"/>
    <col min="9" max="9" width="11.57421875" style="60" customWidth="1"/>
    <col min="10" max="11" width="11.140625" style="60" customWidth="1"/>
    <col min="12" max="12" width="2.28125" style="183" customWidth="1"/>
    <col min="13" max="17" width="10.8515625" style="60" customWidth="1"/>
    <col min="18" max="16384" width="9.140625" style="183" customWidth="1"/>
  </cols>
  <sheetData>
    <row r="1" ht="14.25">
      <c r="A1" s="45"/>
    </row>
    <row r="2" spans="4:17" ht="19.5" customHeight="1">
      <c r="D2" s="184" t="s">
        <v>0</v>
      </c>
      <c r="F2" s="206" t="s">
        <v>60</v>
      </c>
      <c r="G2" s="206"/>
      <c r="H2" s="206"/>
      <c r="I2" s="206"/>
      <c r="J2" s="206"/>
      <c r="K2" s="206"/>
      <c r="L2" s="60"/>
      <c r="M2" s="206" t="s">
        <v>10</v>
      </c>
      <c r="N2" s="206"/>
      <c r="O2" s="206"/>
      <c r="P2" s="206"/>
      <c r="Q2" s="206"/>
    </row>
    <row r="3" spans="4:17" ht="18.75" customHeight="1">
      <c r="D3" s="185" t="s">
        <v>210</v>
      </c>
      <c r="F3" s="206"/>
      <c r="G3" s="206"/>
      <c r="H3" s="206"/>
      <c r="I3" s="206"/>
      <c r="J3" s="206"/>
      <c r="K3" s="206"/>
      <c r="L3" s="60"/>
      <c r="M3" s="206"/>
      <c r="N3" s="206"/>
      <c r="O3" s="206"/>
      <c r="P3" s="206"/>
      <c r="Q3" s="206"/>
    </row>
    <row r="4" spans="6:17" ht="12.75" customHeight="1">
      <c r="F4" s="63"/>
      <c r="G4" s="63"/>
      <c r="H4" s="63"/>
      <c r="I4" s="63"/>
      <c r="J4" s="63"/>
      <c r="K4" s="63"/>
      <c r="M4" s="98"/>
      <c r="N4" s="98"/>
      <c r="O4" s="98"/>
      <c r="P4" s="98"/>
      <c r="Q4" s="98"/>
    </row>
    <row r="5" spans="4:17" ht="15.75">
      <c r="D5" s="77"/>
      <c r="E5" s="64"/>
      <c r="F5" s="28" t="s">
        <v>61</v>
      </c>
      <c r="G5" s="28" t="s">
        <v>249</v>
      </c>
      <c r="H5" s="28" t="s">
        <v>250</v>
      </c>
      <c r="I5" s="28" t="s">
        <v>64</v>
      </c>
      <c r="J5" s="28" t="s">
        <v>66</v>
      </c>
      <c r="K5" s="28" t="s">
        <v>254</v>
      </c>
      <c r="L5" s="46"/>
      <c r="M5" s="28" t="s">
        <v>249</v>
      </c>
      <c r="N5" s="28" t="s">
        <v>251</v>
      </c>
      <c r="O5" s="28" t="s">
        <v>252</v>
      </c>
      <c r="P5" s="28" t="s">
        <v>253</v>
      </c>
      <c r="Q5" s="28" t="s">
        <v>254</v>
      </c>
    </row>
    <row r="6" spans="5:18" ht="15">
      <c r="E6" s="64"/>
      <c r="F6" s="109"/>
      <c r="G6" s="109"/>
      <c r="H6" s="109"/>
      <c r="I6" s="109"/>
      <c r="J6" s="109"/>
      <c r="K6" s="109"/>
      <c r="M6" s="109"/>
      <c r="N6" s="109"/>
      <c r="O6" s="109"/>
      <c r="P6" s="109"/>
      <c r="Q6" s="109"/>
      <c r="R6" s="109"/>
    </row>
    <row r="7" spans="4:17" ht="15.75">
      <c r="D7" s="78" t="s">
        <v>211</v>
      </c>
      <c r="F7" s="46"/>
      <c r="G7" s="46"/>
      <c r="H7" s="46"/>
      <c r="I7" s="46"/>
      <c r="J7" s="46"/>
      <c r="K7" s="46"/>
      <c r="M7" s="46"/>
      <c r="N7" s="46"/>
      <c r="O7" s="46"/>
      <c r="P7" s="46"/>
      <c r="Q7" s="46"/>
    </row>
    <row r="8" spans="4:17" ht="15" thickBot="1">
      <c r="D8" s="79" t="s">
        <v>212</v>
      </c>
      <c r="F8" s="165"/>
      <c r="G8" s="165"/>
      <c r="H8" s="165"/>
      <c r="I8" s="165"/>
      <c r="J8" s="165"/>
      <c r="K8" s="165"/>
      <c r="M8" s="165"/>
      <c r="N8" s="165"/>
      <c r="O8" s="165"/>
      <c r="P8" s="165"/>
      <c r="Q8" s="165"/>
    </row>
    <row r="9" spans="4:17" ht="15" thickTop="1">
      <c r="D9" s="65"/>
      <c r="F9" s="46"/>
      <c r="G9" s="46"/>
      <c r="H9" s="46"/>
      <c r="I9" s="46"/>
      <c r="J9" s="46"/>
      <c r="K9" s="46"/>
      <c r="M9" s="46"/>
      <c r="N9" s="46"/>
      <c r="O9" s="46"/>
      <c r="P9" s="46"/>
      <c r="Q9" s="46"/>
    </row>
    <row r="10" spans="4:19" ht="14.25">
      <c r="D10" s="9" t="s">
        <v>213</v>
      </c>
      <c r="F10" s="30">
        <v>2621.436237897661</v>
      </c>
      <c r="G10" s="30">
        <v>639.5159854144034</v>
      </c>
      <c r="H10" s="30">
        <v>1269.3115400000004</v>
      </c>
      <c r="I10" s="30">
        <v>1832.69625</v>
      </c>
      <c r="J10" s="30">
        <v>2455.65995</v>
      </c>
      <c r="K10" s="30">
        <v>516.68273</v>
      </c>
      <c r="L10" s="166"/>
      <c r="M10" s="30">
        <v>639.5159854144034</v>
      </c>
      <c r="N10" s="30">
        <v>629.7956099999999</v>
      </c>
      <c r="O10" s="30">
        <v>563.38471</v>
      </c>
      <c r="P10" s="30">
        <v>622.9636999999999</v>
      </c>
      <c r="Q10" s="30">
        <v>516.68273</v>
      </c>
      <c r="R10" s="167"/>
      <c r="S10" s="167"/>
    </row>
    <row r="11" spans="4:19" ht="14.25">
      <c r="D11" s="10" t="s">
        <v>214</v>
      </c>
      <c r="F11" s="31">
        <v>775.0707601895934</v>
      </c>
      <c r="G11" s="31">
        <v>188.10149300823656</v>
      </c>
      <c r="H11" s="31">
        <v>367.06325</v>
      </c>
      <c r="I11" s="31">
        <v>531.3880300000001</v>
      </c>
      <c r="J11" s="31">
        <v>689.43403</v>
      </c>
      <c r="K11" s="31">
        <v>153.74809</v>
      </c>
      <c r="L11" s="168"/>
      <c r="M11" s="31">
        <v>188.10149300823656</v>
      </c>
      <c r="N11" s="31">
        <v>178.96179</v>
      </c>
      <c r="O11" s="31">
        <v>164.32478</v>
      </c>
      <c r="P11" s="31">
        <v>158.046</v>
      </c>
      <c r="Q11" s="31">
        <v>153.74809</v>
      </c>
      <c r="R11" s="167"/>
      <c r="S11" s="167"/>
    </row>
    <row r="12" spans="4:19" ht="14.25">
      <c r="D12" s="10" t="s">
        <v>215</v>
      </c>
      <c r="F12" s="31">
        <v>996.5258146384765</v>
      </c>
      <c r="G12" s="31">
        <v>242.92629855515713</v>
      </c>
      <c r="H12" s="31">
        <v>483.02178999999995</v>
      </c>
      <c r="I12" s="31">
        <v>698.06659</v>
      </c>
      <c r="J12" s="31">
        <v>954.2923900000001</v>
      </c>
      <c r="K12" s="31">
        <v>182.58711</v>
      </c>
      <c r="L12" s="168"/>
      <c r="M12" s="31">
        <v>242.92629855515713</v>
      </c>
      <c r="N12" s="31">
        <v>240.09548999999998</v>
      </c>
      <c r="O12" s="31">
        <v>215.0448</v>
      </c>
      <c r="P12" s="31">
        <v>256.2258</v>
      </c>
      <c r="Q12" s="31">
        <v>182.58711</v>
      </c>
      <c r="R12" s="167"/>
      <c r="S12" s="167"/>
    </row>
    <row r="13" spans="4:19" ht="14.25">
      <c r="D13" s="10" t="s">
        <v>216</v>
      </c>
      <c r="F13" s="31">
        <v>126.85058197738202</v>
      </c>
      <c r="G13" s="31">
        <v>33.03751159382129</v>
      </c>
      <c r="H13" s="31">
        <v>60.76761</v>
      </c>
      <c r="I13" s="31">
        <v>85.97536</v>
      </c>
      <c r="J13" s="31">
        <v>115.74331</v>
      </c>
      <c r="K13" s="31">
        <v>23.62225</v>
      </c>
      <c r="L13" s="168"/>
      <c r="M13" s="31">
        <v>33.03751159382129</v>
      </c>
      <c r="N13" s="31">
        <v>27.73009</v>
      </c>
      <c r="O13" s="31">
        <v>25.20775</v>
      </c>
      <c r="P13" s="31">
        <v>29.76795</v>
      </c>
      <c r="Q13" s="31">
        <v>23.62225</v>
      </c>
      <c r="R13" s="167"/>
      <c r="S13" s="167"/>
    </row>
    <row r="14" spans="4:19" ht="14.25">
      <c r="D14" s="10" t="s">
        <v>217</v>
      </c>
      <c r="F14" s="31">
        <v>187.67856690899984</v>
      </c>
      <c r="G14" s="31">
        <v>43.7462068232999</v>
      </c>
      <c r="H14" s="31">
        <v>95.449</v>
      </c>
      <c r="I14" s="31">
        <v>131.54074</v>
      </c>
      <c r="J14" s="31">
        <v>168.38884</v>
      </c>
      <c r="K14" s="31">
        <v>30.733310000000003</v>
      </c>
      <c r="L14" s="168"/>
      <c r="M14" s="31">
        <v>43.7462068232999</v>
      </c>
      <c r="N14" s="31">
        <v>51.70279</v>
      </c>
      <c r="O14" s="31">
        <v>36.09174</v>
      </c>
      <c r="P14" s="31">
        <v>36.848099999999995</v>
      </c>
      <c r="Q14" s="31">
        <v>30.733310000000003</v>
      </c>
      <c r="R14" s="167"/>
      <c r="S14" s="167"/>
    </row>
    <row r="15" spans="4:19" ht="14.25">
      <c r="D15" s="10" t="s">
        <v>181</v>
      </c>
      <c r="F15" s="31">
        <v>272.99051418320937</v>
      </c>
      <c r="G15" s="31">
        <v>66.10447543388855</v>
      </c>
      <c r="H15" s="31">
        <v>131.80989000000002</v>
      </c>
      <c r="I15" s="31">
        <v>188.92553</v>
      </c>
      <c r="J15" s="31">
        <v>265.40138</v>
      </c>
      <c r="K15" s="31">
        <v>60.39197</v>
      </c>
      <c r="L15" s="168"/>
      <c r="M15" s="31">
        <v>66.10447543388855</v>
      </c>
      <c r="N15" s="31">
        <v>65.70545</v>
      </c>
      <c r="O15" s="31">
        <v>57.11564</v>
      </c>
      <c r="P15" s="31">
        <v>76.47585000000001</v>
      </c>
      <c r="Q15" s="31">
        <v>60.39197</v>
      </c>
      <c r="R15" s="167"/>
      <c r="S15" s="167"/>
    </row>
    <row r="16" spans="4:19" ht="14.25">
      <c r="D16" s="10" t="s">
        <v>218</v>
      </c>
      <c r="F16" s="31">
        <v>262.32</v>
      </c>
      <c r="G16" s="31">
        <v>65.6</v>
      </c>
      <c r="H16" s="31">
        <v>131.2</v>
      </c>
      <c r="I16" s="31">
        <v>196.8</v>
      </c>
      <c r="J16" s="31">
        <v>262.4</v>
      </c>
      <c r="K16" s="31">
        <v>65.6</v>
      </c>
      <c r="L16" s="168"/>
      <c r="M16" s="31">
        <v>65.6</v>
      </c>
      <c r="N16" s="31">
        <v>65.6</v>
      </c>
      <c r="O16" s="31">
        <v>65.6</v>
      </c>
      <c r="P16" s="31">
        <v>65.6</v>
      </c>
      <c r="Q16" s="31">
        <v>65.6</v>
      </c>
      <c r="R16" s="167"/>
      <c r="S16" s="167"/>
    </row>
    <row r="17" spans="6:19" ht="14.25">
      <c r="F17" s="169"/>
      <c r="G17" s="169"/>
      <c r="H17" s="169"/>
      <c r="I17" s="169"/>
      <c r="J17" s="169"/>
      <c r="K17" s="169"/>
      <c r="L17" s="168"/>
      <c r="M17" s="169"/>
      <c r="N17" s="169"/>
      <c r="O17" s="169"/>
      <c r="P17" s="169"/>
      <c r="Q17" s="169"/>
      <c r="R17" s="167"/>
      <c r="S17" s="167"/>
    </row>
    <row r="18" spans="4:19" ht="14.25">
      <c r="D18" s="9" t="s">
        <v>219</v>
      </c>
      <c r="F18" s="30">
        <v>2951.090773816181</v>
      </c>
      <c r="G18" s="30">
        <v>717.0785227228605</v>
      </c>
      <c r="H18" s="30">
        <v>1407.034172483786</v>
      </c>
      <c r="I18" s="30">
        <v>2040.7652707868</v>
      </c>
      <c r="J18" s="30">
        <v>2735.451698736376</v>
      </c>
      <c r="K18" s="30">
        <v>613.659749222277</v>
      </c>
      <c r="L18" s="166"/>
      <c r="M18" s="30">
        <v>717.0785227228605</v>
      </c>
      <c r="N18" s="30">
        <v>689.9556497609257</v>
      </c>
      <c r="O18" s="30">
        <v>633.731098303014</v>
      </c>
      <c r="P18" s="30">
        <v>694.6864279495755</v>
      </c>
      <c r="Q18" s="30">
        <v>613.659749222277</v>
      </c>
      <c r="R18" s="167"/>
      <c r="S18" s="167"/>
    </row>
    <row r="19" spans="4:19" ht="14.25">
      <c r="D19" s="10" t="s">
        <v>220</v>
      </c>
      <c r="F19" s="31">
        <v>1347.350496061241</v>
      </c>
      <c r="G19" s="31">
        <v>334.92420159025414</v>
      </c>
      <c r="H19" s="31">
        <v>646.0842649811779</v>
      </c>
      <c r="I19" s="31">
        <v>942.41433254523</v>
      </c>
      <c r="J19" s="31">
        <v>1224.6537509572688</v>
      </c>
      <c r="K19" s="31">
        <v>286.55061717702296</v>
      </c>
      <c r="L19" s="166"/>
      <c r="M19" s="31">
        <v>334.92420159025414</v>
      </c>
      <c r="N19" s="31">
        <v>311.1600633909238</v>
      </c>
      <c r="O19" s="31">
        <v>296.330067564052</v>
      </c>
      <c r="P19" s="31">
        <v>282.23941841203873</v>
      </c>
      <c r="Q19" s="31">
        <v>286.55061717702296</v>
      </c>
      <c r="R19" s="167"/>
      <c r="S19" s="167"/>
    </row>
    <row r="20" spans="4:19" ht="14.25">
      <c r="D20" s="10" t="s">
        <v>215</v>
      </c>
      <c r="F20" s="31">
        <v>203.1718267421396</v>
      </c>
      <c r="G20" s="31">
        <v>48.38609150491114</v>
      </c>
      <c r="H20" s="31">
        <v>97.7469021209022</v>
      </c>
      <c r="I20" s="31">
        <v>140.68471261997468</v>
      </c>
      <c r="J20" s="31">
        <v>193.34468046354039</v>
      </c>
      <c r="K20" s="31">
        <v>37.801824381104765</v>
      </c>
      <c r="L20" s="166"/>
      <c r="M20" s="31">
        <v>48.38609150491114</v>
      </c>
      <c r="N20" s="31">
        <v>49.360810615991056</v>
      </c>
      <c r="O20" s="31">
        <v>42.9378104990725</v>
      </c>
      <c r="P20" s="31">
        <v>52.65996784356571</v>
      </c>
      <c r="Q20" s="31">
        <v>37.801824381104765</v>
      </c>
      <c r="R20" s="167"/>
      <c r="S20" s="167"/>
    </row>
    <row r="21" spans="4:19" ht="14.25">
      <c r="D21" s="10" t="s">
        <v>221</v>
      </c>
      <c r="F21" s="31">
        <v>503.4386436974138</v>
      </c>
      <c r="G21" s="31">
        <v>119.78712477292882</v>
      </c>
      <c r="H21" s="31">
        <v>235.80610374116785</v>
      </c>
      <c r="I21" s="31">
        <v>335.586956542517</v>
      </c>
      <c r="J21" s="31">
        <v>450.53667520722314</v>
      </c>
      <c r="K21" s="31">
        <v>82.48184665683648</v>
      </c>
      <c r="L21" s="166"/>
      <c r="M21" s="31">
        <v>119.78712477292882</v>
      </c>
      <c r="N21" s="31">
        <v>116.01897896823903</v>
      </c>
      <c r="O21" s="31">
        <v>99.7808528013491</v>
      </c>
      <c r="P21" s="31">
        <v>114.94971866470608</v>
      </c>
      <c r="Q21" s="31">
        <v>82.48184665683648</v>
      </c>
      <c r="R21" s="167"/>
      <c r="S21" s="167"/>
    </row>
    <row r="22" spans="4:19" ht="14.25">
      <c r="D22" s="10" t="s">
        <v>217</v>
      </c>
      <c r="F22" s="31">
        <v>27.440370258486773</v>
      </c>
      <c r="G22" s="31">
        <v>6.005809880599022</v>
      </c>
      <c r="H22" s="31">
        <v>14.562613631046013</v>
      </c>
      <c r="I22" s="31">
        <v>20.209430483750953</v>
      </c>
      <c r="J22" s="31">
        <v>28.28838844547029</v>
      </c>
      <c r="K22" s="31">
        <v>5.1877725236528685</v>
      </c>
      <c r="L22" s="166"/>
      <c r="M22" s="31">
        <v>6.005809880599022</v>
      </c>
      <c r="N22" s="31">
        <v>8.55680375044699</v>
      </c>
      <c r="O22" s="31">
        <v>5.64681685270494</v>
      </c>
      <c r="P22" s="31">
        <v>8.078957961719334</v>
      </c>
      <c r="Q22" s="31">
        <v>5.1877725236528685</v>
      </c>
      <c r="R22" s="167"/>
      <c r="S22" s="167"/>
    </row>
    <row r="23" spans="4:19" ht="14.25">
      <c r="D23" s="10" t="s">
        <v>181</v>
      </c>
      <c r="F23" s="31">
        <v>869.6894370568997</v>
      </c>
      <c r="G23" s="31">
        <v>207.97529497416735</v>
      </c>
      <c r="H23" s="31">
        <v>412.8342880094922</v>
      </c>
      <c r="I23" s="31">
        <v>601.8698385953276</v>
      </c>
      <c r="J23" s="31">
        <v>838.6282036628734</v>
      </c>
      <c r="K23" s="31">
        <v>201.63768848365999</v>
      </c>
      <c r="L23" s="166"/>
      <c r="M23" s="31">
        <v>207.97529497416735</v>
      </c>
      <c r="N23" s="31">
        <v>204.85899303532477</v>
      </c>
      <c r="O23" s="31">
        <v>189.035550585835</v>
      </c>
      <c r="P23" s="31">
        <v>236.75836506754567</v>
      </c>
      <c r="Q23" s="31">
        <v>201.63768848365999</v>
      </c>
      <c r="R23" s="167"/>
      <c r="S23" s="167"/>
    </row>
    <row r="24" spans="4:19" ht="14.25">
      <c r="D24" s="10"/>
      <c r="F24" s="31"/>
      <c r="G24" s="31"/>
      <c r="H24" s="31"/>
      <c r="I24" s="31"/>
      <c r="J24" s="31"/>
      <c r="K24" s="31"/>
      <c r="L24" s="166"/>
      <c r="M24" s="31"/>
      <c r="N24" s="31"/>
      <c r="O24" s="31"/>
      <c r="P24" s="31"/>
      <c r="Q24" s="31"/>
      <c r="R24" s="167"/>
      <c r="S24" s="167"/>
    </row>
    <row r="25" spans="6:19" ht="14.25">
      <c r="F25" s="169"/>
      <c r="G25" s="169"/>
      <c r="H25" s="169"/>
      <c r="I25" s="169"/>
      <c r="J25" s="169"/>
      <c r="K25" s="169"/>
      <c r="L25" s="169"/>
      <c r="M25" s="169"/>
      <c r="N25" s="169"/>
      <c r="O25" s="169"/>
      <c r="P25" s="169"/>
      <c r="Q25" s="169"/>
      <c r="R25" s="167"/>
      <c r="S25" s="167"/>
    </row>
    <row r="26" spans="4:19" ht="15.75">
      <c r="D26" s="78" t="s">
        <v>222</v>
      </c>
      <c r="F26" s="31"/>
      <c r="G26" s="31"/>
      <c r="H26" s="31"/>
      <c r="I26" s="31"/>
      <c r="J26" s="31"/>
      <c r="K26" s="31"/>
      <c r="L26" s="31"/>
      <c r="M26" s="31"/>
      <c r="N26" s="31"/>
      <c r="O26" s="31"/>
      <c r="P26" s="31"/>
      <c r="Q26" s="31"/>
      <c r="R26" s="167"/>
      <c r="S26" s="167"/>
    </row>
    <row r="27" spans="4:19" ht="15" thickBot="1">
      <c r="D27" s="79" t="s">
        <v>212</v>
      </c>
      <c r="F27" s="170"/>
      <c r="G27" s="170"/>
      <c r="H27" s="170"/>
      <c r="I27" s="170"/>
      <c r="J27" s="170"/>
      <c r="K27" s="170"/>
      <c r="L27" s="168"/>
      <c r="M27" s="170"/>
      <c r="N27" s="170"/>
      <c r="O27" s="170"/>
      <c r="P27" s="170"/>
      <c r="Q27" s="170"/>
      <c r="R27" s="167"/>
      <c r="S27" s="167"/>
    </row>
    <row r="28" spans="4:19" ht="15" thickTop="1">
      <c r="D28" s="65"/>
      <c r="F28" s="31"/>
      <c r="G28" s="31"/>
      <c r="H28" s="31"/>
      <c r="I28" s="31"/>
      <c r="J28" s="31"/>
      <c r="K28" s="31"/>
      <c r="L28" s="168"/>
      <c r="M28" s="31"/>
      <c r="N28" s="31"/>
      <c r="O28" s="31"/>
      <c r="P28" s="31"/>
      <c r="Q28" s="31"/>
      <c r="R28" s="167"/>
      <c r="S28" s="167"/>
    </row>
    <row r="29" spans="4:19" ht="14.25">
      <c r="D29" s="9" t="s">
        <v>223</v>
      </c>
      <c r="F29" s="30">
        <v>761.1108054925428</v>
      </c>
      <c r="G29" s="30">
        <v>200.84774485968325</v>
      </c>
      <c r="H29" s="30">
        <v>398.5789516682079</v>
      </c>
      <c r="I29" s="30">
        <v>598.6311713636</v>
      </c>
      <c r="J29" s="30">
        <v>851.9994805179881</v>
      </c>
      <c r="K29" s="30">
        <v>210.88056217415374</v>
      </c>
      <c r="L29" s="169"/>
      <c r="M29" s="30">
        <v>200.84774485968325</v>
      </c>
      <c r="N29" s="30">
        <v>197.73120680852443</v>
      </c>
      <c r="O29" s="30">
        <v>200.052219695392</v>
      </c>
      <c r="P29" s="30">
        <v>253.3683091543876</v>
      </c>
      <c r="Q29" s="30">
        <v>210.88056217415374</v>
      </c>
      <c r="R29" s="167"/>
      <c r="S29" s="167"/>
    </row>
    <row r="30" spans="4:19" ht="14.25">
      <c r="D30" s="10" t="s">
        <v>224</v>
      </c>
      <c r="F30" s="31">
        <v>218.7404409023257</v>
      </c>
      <c r="G30" s="31">
        <v>60.86836449276416</v>
      </c>
      <c r="H30" s="31">
        <v>122.63324903497693</v>
      </c>
      <c r="I30" s="31">
        <v>177.812284287623</v>
      </c>
      <c r="J30" s="31">
        <v>244.41155744756492</v>
      </c>
      <c r="K30" s="31">
        <v>51.14201324880648</v>
      </c>
      <c r="L30" s="169"/>
      <c r="M30" s="31">
        <v>60.86836449276416</v>
      </c>
      <c r="N30" s="31">
        <v>61.76488454221247</v>
      </c>
      <c r="O30" s="31">
        <v>55.1790352526461</v>
      </c>
      <c r="P30" s="31">
        <v>66.59927304177657</v>
      </c>
      <c r="Q30" s="31">
        <v>51.14201324880648</v>
      </c>
      <c r="R30" s="167"/>
      <c r="S30" s="167"/>
    </row>
    <row r="31" spans="4:19" ht="14.25">
      <c r="D31" s="10" t="s">
        <v>225</v>
      </c>
      <c r="F31" s="31">
        <v>301.0411102313309</v>
      </c>
      <c r="G31" s="31">
        <v>85.65855529724165</v>
      </c>
      <c r="H31" s="31">
        <v>166.6016996563989</v>
      </c>
      <c r="I31" s="31">
        <v>257.9349798638257</v>
      </c>
      <c r="J31" s="31">
        <v>383.42807828847134</v>
      </c>
      <c r="K31" s="31">
        <v>108.20326556392622</v>
      </c>
      <c r="L31" s="169"/>
      <c r="M31" s="31">
        <v>85.65855529724165</v>
      </c>
      <c r="N31" s="31">
        <v>80.94314435915726</v>
      </c>
      <c r="O31" s="31">
        <v>91.3332802074268</v>
      </c>
      <c r="P31" s="31">
        <v>125.49309854757945</v>
      </c>
      <c r="Q31" s="31">
        <v>108.20326556392622</v>
      </c>
      <c r="R31" s="167"/>
      <c r="S31" s="167"/>
    </row>
    <row r="32" spans="4:19" ht="14.25">
      <c r="D32" s="10" t="s">
        <v>226</v>
      </c>
      <c r="F32" s="31">
        <v>57.49752309634793</v>
      </c>
      <c r="G32" s="31">
        <v>14.18820678198332</v>
      </c>
      <c r="H32" s="31">
        <v>27.03366155089864</v>
      </c>
      <c r="I32" s="31">
        <v>38.67358387100517</v>
      </c>
      <c r="J32" s="31">
        <v>54.79971370299333</v>
      </c>
      <c r="K32" s="31">
        <v>13.153885919911113</v>
      </c>
      <c r="L32" s="169"/>
      <c r="M32" s="31">
        <v>14.18820678198332</v>
      </c>
      <c r="N32" s="31">
        <v>12.845454768915353</v>
      </c>
      <c r="O32" s="31">
        <v>11.6399223201065</v>
      </c>
      <c r="P32" s="31">
        <v>16.12612982721933</v>
      </c>
      <c r="Q32" s="31">
        <v>13.153885919911113</v>
      </c>
      <c r="R32" s="167"/>
      <c r="S32" s="167"/>
    </row>
    <row r="33" spans="4:19" ht="14.25">
      <c r="D33" s="10" t="s">
        <v>227</v>
      </c>
      <c r="F33" s="31">
        <v>80.93965558092528</v>
      </c>
      <c r="G33" s="31">
        <v>18.47040341883296</v>
      </c>
      <c r="H33" s="31">
        <v>37.10629927659595</v>
      </c>
      <c r="I33" s="31">
        <v>55.062240354686345</v>
      </c>
      <c r="J33" s="31">
        <v>75.84711286809771</v>
      </c>
      <c r="K33" s="31">
        <v>15.71110137646403</v>
      </c>
      <c r="L33" s="169"/>
      <c r="M33" s="31">
        <v>18.47040341883296</v>
      </c>
      <c r="N33" s="31">
        <v>18.635895857762993</v>
      </c>
      <c r="O33" s="31">
        <v>17.9559410780904</v>
      </c>
      <c r="P33" s="31">
        <v>20.78487251341139</v>
      </c>
      <c r="Q33" s="31">
        <v>15.71110137646403</v>
      </c>
      <c r="R33" s="167"/>
      <c r="S33" s="167"/>
    </row>
    <row r="34" spans="4:19" ht="14.25">
      <c r="D34" s="10" t="s">
        <v>181</v>
      </c>
      <c r="F34" s="31">
        <v>102.89207568161288</v>
      </c>
      <c r="G34" s="31">
        <v>21.662214868861163</v>
      </c>
      <c r="H34" s="31">
        <v>45.204042149337496</v>
      </c>
      <c r="I34" s="31">
        <v>69.14808298645988</v>
      </c>
      <c r="J34" s="31">
        <v>93.51301821086078</v>
      </c>
      <c r="K34" s="31">
        <v>22.67029606504586</v>
      </c>
      <c r="L34" s="169"/>
      <c r="M34" s="31">
        <v>21.662214868861163</v>
      </c>
      <c r="N34" s="31">
        <v>23.541827280476333</v>
      </c>
      <c r="O34" s="31">
        <v>23.9440408371224</v>
      </c>
      <c r="P34" s="31">
        <v>24.364935224400863</v>
      </c>
      <c r="Q34" s="31">
        <v>22.67029606504586</v>
      </c>
      <c r="R34" s="167"/>
      <c r="S34" s="167"/>
    </row>
    <row r="35" spans="6:19" ht="14.25">
      <c r="F35" s="31"/>
      <c r="G35" s="31"/>
      <c r="H35" s="31"/>
      <c r="I35" s="31"/>
      <c r="J35" s="31"/>
      <c r="K35" s="31"/>
      <c r="L35" s="169"/>
      <c r="M35" s="31"/>
      <c r="N35" s="31"/>
      <c r="O35" s="31"/>
      <c r="P35" s="31"/>
      <c r="Q35" s="31"/>
      <c r="R35" s="167"/>
      <c r="S35" s="167"/>
    </row>
    <row r="36" spans="4:19" ht="14.25">
      <c r="D36" s="9" t="s">
        <v>219</v>
      </c>
      <c r="F36" s="30">
        <v>127.44380705282455</v>
      </c>
      <c r="G36" s="30">
        <v>34.70186571609178</v>
      </c>
      <c r="H36" s="30">
        <v>68.35634878170848</v>
      </c>
      <c r="I36" s="30">
        <v>104.064616624762</v>
      </c>
      <c r="J36" s="30">
        <v>148.3926784454362</v>
      </c>
      <c r="K36" s="30">
        <v>38.07468268785418</v>
      </c>
      <c r="L36" s="169"/>
      <c r="M36" s="30">
        <v>34.70186571609178</v>
      </c>
      <c r="N36" s="30">
        <v>33.654483065616695</v>
      </c>
      <c r="O36" s="30">
        <v>35.7082678430534</v>
      </c>
      <c r="P36" s="30">
        <v>44.32806182067428</v>
      </c>
      <c r="Q36" s="30">
        <v>38.07468268785418</v>
      </c>
      <c r="R36" s="167"/>
      <c r="S36" s="167"/>
    </row>
    <row r="37" spans="4:19" ht="14.25">
      <c r="D37" s="10" t="s">
        <v>224</v>
      </c>
      <c r="F37" s="31">
        <v>31.087249894790293</v>
      </c>
      <c r="G37" s="31">
        <v>8.555988774895694</v>
      </c>
      <c r="H37" s="31">
        <v>17.1487723003864</v>
      </c>
      <c r="I37" s="31">
        <v>24.975726900946693</v>
      </c>
      <c r="J37" s="31">
        <v>34.34824395062981</v>
      </c>
      <c r="K37" s="31">
        <v>7.694065996807102</v>
      </c>
      <c r="L37" s="169"/>
      <c r="M37" s="31">
        <v>8.555988774895694</v>
      </c>
      <c r="N37" s="31">
        <v>8.59278352549074</v>
      </c>
      <c r="O37" s="31">
        <v>7.82695460056029</v>
      </c>
      <c r="P37" s="31">
        <v>9.372517055612013</v>
      </c>
      <c r="Q37" s="31">
        <v>7.694065996807102</v>
      </c>
      <c r="R37" s="167"/>
      <c r="S37" s="167"/>
    </row>
    <row r="38" spans="4:19" ht="14.25">
      <c r="D38" s="10" t="s">
        <v>225</v>
      </c>
      <c r="F38" s="31">
        <v>73.86449470593084</v>
      </c>
      <c r="G38" s="31">
        <v>20.842662103450397</v>
      </c>
      <c r="H38" s="31">
        <v>40.988388905826994</v>
      </c>
      <c r="I38" s="31">
        <v>64.02090251365004</v>
      </c>
      <c r="J38" s="31">
        <v>93.17525973284948</v>
      </c>
      <c r="K38" s="31">
        <v>25.328820246726718</v>
      </c>
      <c r="L38" s="169"/>
      <c r="M38" s="31">
        <v>20.842662103450397</v>
      </c>
      <c r="N38" s="31">
        <v>20.145726802376572</v>
      </c>
      <c r="O38" s="31">
        <v>23.032513607823</v>
      </c>
      <c r="P38" s="31">
        <v>29.154357213907744</v>
      </c>
      <c r="Q38" s="31">
        <v>25.328820246726718</v>
      </c>
      <c r="R38" s="167"/>
      <c r="S38" s="167"/>
    </row>
    <row r="39" spans="4:19" ht="14.25">
      <c r="D39" s="10" t="s">
        <v>226</v>
      </c>
      <c r="F39" s="31">
        <v>5.696100871359009</v>
      </c>
      <c r="G39" s="31">
        <v>1.391148581919896</v>
      </c>
      <c r="H39" s="31">
        <v>2.641445779875694</v>
      </c>
      <c r="I39" s="31">
        <v>3.771628163597151</v>
      </c>
      <c r="J39" s="31">
        <v>5.323894767154361</v>
      </c>
      <c r="K39" s="31">
        <v>1.3145294354855082</v>
      </c>
      <c r="L39" s="169"/>
      <c r="M39" s="31">
        <v>1.391148581919896</v>
      </c>
      <c r="N39" s="31">
        <v>1.250297197955801</v>
      </c>
      <c r="O39" s="31">
        <v>1.13018238372146</v>
      </c>
      <c r="P39" s="31">
        <v>1.5522666029199672</v>
      </c>
      <c r="Q39" s="31">
        <v>1.3145294354855082</v>
      </c>
      <c r="R39" s="167"/>
      <c r="S39" s="167"/>
    </row>
    <row r="40" spans="4:19" ht="14.25">
      <c r="D40" s="10" t="s">
        <v>227</v>
      </c>
      <c r="F40" s="31">
        <v>3.533924580744425</v>
      </c>
      <c r="G40" s="31">
        <v>0.925174255825798</v>
      </c>
      <c r="H40" s="31">
        <v>1.7865461706193821</v>
      </c>
      <c r="I40" s="31">
        <v>2.615544446567971</v>
      </c>
      <c r="J40" s="31">
        <v>3.6247389948025237</v>
      </c>
      <c r="K40" s="31">
        <v>0.773710342168182</v>
      </c>
      <c r="L40" s="169"/>
      <c r="M40" s="31">
        <v>0.925174255825798</v>
      </c>
      <c r="N40" s="31">
        <v>0.8613719147935839</v>
      </c>
      <c r="O40" s="31">
        <v>0.828998275948589</v>
      </c>
      <c r="P40" s="31">
        <v>1.0091945482345526</v>
      </c>
      <c r="Q40" s="31">
        <v>0.773710342168182</v>
      </c>
      <c r="R40" s="167"/>
      <c r="S40" s="167"/>
    </row>
    <row r="41" spans="4:19" ht="14.25">
      <c r="D41" s="10" t="s">
        <v>181</v>
      </c>
      <c r="F41" s="31">
        <v>13.262037</v>
      </c>
      <c r="G41" s="31">
        <v>2.9868919999999997</v>
      </c>
      <c r="H41" s="31">
        <v>5.791195625</v>
      </c>
      <c r="I41" s="31">
        <v>8.6808146</v>
      </c>
      <c r="J41" s="31">
        <v>11.920541</v>
      </c>
      <c r="K41" s="31">
        <v>2.96355666666667</v>
      </c>
      <c r="L41" s="169"/>
      <c r="M41" s="31">
        <v>2.9868919999999997</v>
      </c>
      <c r="N41" s="31">
        <v>2.8043036249999997</v>
      </c>
      <c r="O41" s="31">
        <v>2.889618975</v>
      </c>
      <c r="P41" s="31">
        <v>3.2397263999999995</v>
      </c>
      <c r="Q41" s="31">
        <v>2.96355666666667</v>
      </c>
      <c r="R41" s="167"/>
      <c r="S41" s="167"/>
    </row>
    <row r="42" spans="6:19" ht="14.25">
      <c r="F42" s="169"/>
      <c r="G42" s="169"/>
      <c r="H42" s="169"/>
      <c r="I42" s="169"/>
      <c r="J42" s="169"/>
      <c r="K42" s="169"/>
      <c r="L42" s="168"/>
      <c r="M42" s="169"/>
      <c r="N42" s="169"/>
      <c r="O42" s="169"/>
      <c r="P42" s="169"/>
      <c r="Q42" s="169"/>
      <c r="R42" s="167"/>
      <c r="S42" s="167"/>
    </row>
    <row r="43" spans="4:19" ht="15.75">
      <c r="D43" s="78" t="s">
        <v>228</v>
      </c>
      <c r="E43" s="64"/>
      <c r="F43" s="31"/>
      <c r="G43" s="31"/>
      <c r="H43" s="31"/>
      <c r="I43" s="31"/>
      <c r="J43" s="31"/>
      <c r="K43" s="31"/>
      <c r="L43" s="168"/>
      <c r="M43" s="31"/>
      <c r="N43" s="31"/>
      <c r="O43" s="31"/>
      <c r="P43" s="31"/>
      <c r="Q43" s="31"/>
      <c r="R43" s="167"/>
      <c r="S43" s="167"/>
    </row>
    <row r="44" spans="4:19" ht="15" thickBot="1">
      <c r="D44" s="79" t="s">
        <v>229</v>
      </c>
      <c r="E44" s="64"/>
      <c r="F44" s="170"/>
      <c r="G44" s="170"/>
      <c r="H44" s="170"/>
      <c r="I44" s="170"/>
      <c r="J44" s="170"/>
      <c r="K44" s="170"/>
      <c r="L44" s="168"/>
      <c r="M44" s="170"/>
      <c r="N44" s="170"/>
      <c r="O44" s="170"/>
      <c r="P44" s="170"/>
      <c r="Q44" s="170"/>
      <c r="R44" s="167"/>
      <c r="S44" s="167"/>
    </row>
    <row r="45" spans="6:19" ht="15" thickTop="1">
      <c r="F45" s="169"/>
      <c r="G45" s="169"/>
      <c r="H45" s="169"/>
      <c r="I45" s="169"/>
      <c r="J45" s="169"/>
      <c r="K45" s="169"/>
      <c r="L45" s="168"/>
      <c r="M45" s="169"/>
      <c r="N45" s="169"/>
      <c r="O45" s="169"/>
      <c r="P45" s="169"/>
      <c r="Q45" s="169"/>
      <c r="R45" s="167"/>
      <c r="S45" s="167"/>
    </row>
    <row r="46" spans="4:19" ht="14.25">
      <c r="D46" s="11" t="s">
        <v>51</v>
      </c>
      <c r="F46" s="171">
        <v>3580.3679100000013</v>
      </c>
      <c r="G46" s="171">
        <v>880.04</v>
      </c>
      <c r="H46" s="171">
        <v>1755.272390000001</v>
      </c>
      <c r="I46" s="171">
        <v>2555.4541399999994</v>
      </c>
      <c r="J46" s="171">
        <v>3492.2783199999976</v>
      </c>
      <c r="K46" s="171">
        <v>771.31962</v>
      </c>
      <c r="L46" s="168"/>
      <c r="M46" s="31">
        <v>880.04</v>
      </c>
      <c r="N46" s="31">
        <v>875.232390000001</v>
      </c>
      <c r="O46" s="31">
        <v>800.181749999998</v>
      </c>
      <c r="P46" s="31">
        <v>936.8241800000021</v>
      </c>
      <c r="Q46" s="31">
        <v>771.31962</v>
      </c>
      <c r="R46" s="167"/>
      <c r="S46" s="167"/>
    </row>
    <row r="47" spans="4:19" ht="14.25">
      <c r="D47" s="11" t="s">
        <v>52</v>
      </c>
      <c r="F47" s="171">
        <v>4630.077619999999</v>
      </c>
      <c r="G47" s="171">
        <v>1330.845999999999</v>
      </c>
      <c r="H47" s="171">
        <v>2452.837970000001</v>
      </c>
      <c r="I47" s="171">
        <v>3503.8537499999975</v>
      </c>
      <c r="J47" s="171">
        <v>4722.872660000002</v>
      </c>
      <c r="K47" s="171">
        <v>1259.62692</v>
      </c>
      <c r="L47" s="168"/>
      <c r="M47" s="31">
        <v>1330.846</v>
      </c>
      <c r="N47" s="31">
        <v>1121.99197</v>
      </c>
      <c r="O47" s="31">
        <v>1051.01578</v>
      </c>
      <c r="P47" s="31">
        <v>1219.018910000004</v>
      </c>
      <c r="Q47" s="31">
        <v>1259.62692</v>
      </c>
      <c r="R47" s="167"/>
      <c r="S47" s="167"/>
    </row>
    <row r="48" spans="4:19" ht="14.25" customHeight="1">
      <c r="D48" s="12" t="s">
        <v>35</v>
      </c>
      <c r="F48" s="171"/>
      <c r="G48" s="171"/>
      <c r="H48" s="171"/>
      <c r="I48" s="171"/>
      <c r="J48" s="171"/>
      <c r="K48" s="171"/>
      <c r="L48" s="168"/>
      <c r="M48" s="31"/>
      <c r="N48" s="171"/>
      <c r="O48" s="171"/>
      <c r="P48" s="171"/>
      <c r="Q48" s="171"/>
      <c r="R48" s="167"/>
      <c r="S48" s="167"/>
    </row>
    <row r="49" spans="4:19" ht="14.25">
      <c r="D49" s="13" t="s">
        <v>53</v>
      </c>
      <c r="E49" s="39"/>
      <c r="F49" s="172">
        <v>8210.44553</v>
      </c>
      <c r="G49" s="172">
        <v>2210.886</v>
      </c>
      <c r="H49" s="172">
        <v>4208.11036</v>
      </c>
      <c r="I49" s="172">
        <v>6059.30789</v>
      </c>
      <c r="J49" s="172">
        <v>8215.15098</v>
      </c>
      <c r="K49" s="172">
        <v>2030.94654</v>
      </c>
      <c r="L49" s="168"/>
      <c r="M49" s="30">
        <v>2210.886</v>
      </c>
      <c r="N49" s="30">
        <v>1997.22436</v>
      </c>
      <c r="O49" s="30">
        <v>1851.19753</v>
      </c>
      <c r="P49" s="30">
        <v>2155.843090000006</v>
      </c>
      <c r="Q49" s="30">
        <v>2030.94654</v>
      </c>
      <c r="R49" s="167"/>
      <c r="S49" s="167"/>
    </row>
    <row r="50" spans="4:19" ht="14.25">
      <c r="D50" s="14" t="s">
        <v>35</v>
      </c>
      <c r="E50" s="39"/>
      <c r="F50" s="172"/>
      <c r="G50" s="172"/>
      <c r="H50" s="172"/>
      <c r="I50" s="172"/>
      <c r="J50" s="172"/>
      <c r="K50" s="172"/>
      <c r="L50" s="168"/>
      <c r="M50" s="172"/>
      <c r="N50" s="172"/>
      <c r="O50" s="172"/>
      <c r="P50" s="172"/>
      <c r="Q50" s="172"/>
      <c r="R50" s="167"/>
      <c r="S50" s="167"/>
    </row>
    <row r="51" spans="4:19" ht="14.25">
      <c r="D51" s="11" t="s">
        <v>21</v>
      </c>
      <c r="E51" s="39"/>
      <c r="F51" s="173">
        <v>1962.85957</v>
      </c>
      <c r="G51" s="173">
        <v>437.82505</v>
      </c>
      <c r="H51" s="173">
        <v>891.14158</v>
      </c>
      <c r="I51" s="173">
        <v>1340.066560000001</v>
      </c>
      <c r="J51" s="173">
        <v>1860.029770000001</v>
      </c>
      <c r="K51" s="171">
        <v>453.87914</v>
      </c>
      <c r="L51" s="168"/>
      <c r="M51" s="31">
        <v>437.82505</v>
      </c>
      <c r="N51" s="31">
        <v>453.31653</v>
      </c>
      <c r="O51" s="31">
        <v>448.924980000001</v>
      </c>
      <c r="P51" s="31">
        <v>519.963210000001</v>
      </c>
      <c r="Q51" s="31">
        <v>453.87914</v>
      </c>
      <c r="R51" s="167"/>
      <c r="S51" s="167"/>
    </row>
    <row r="52" spans="4:19" ht="14.25">
      <c r="D52" s="15" t="s">
        <v>54</v>
      </c>
      <c r="E52" s="39"/>
      <c r="F52" s="173"/>
      <c r="G52" s="173"/>
      <c r="H52" s="173"/>
      <c r="I52" s="173"/>
      <c r="J52" s="173"/>
      <c r="K52" s="173"/>
      <c r="L52" s="168"/>
      <c r="M52" s="173"/>
      <c r="N52" s="173"/>
      <c r="O52" s="173"/>
      <c r="P52" s="173"/>
      <c r="Q52" s="173"/>
      <c r="R52" s="167"/>
      <c r="S52" s="167"/>
    </row>
    <row r="53" spans="4:19" ht="14.25">
      <c r="D53" s="11" t="s">
        <v>23</v>
      </c>
      <c r="E53" s="39"/>
      <c r="F53" s="173">
        <v>5989.465570000007</v>
      </c>
      <c r="G53" s="173">
        <v>1406.8921099999989</v>
      </c>
      <c r="H53" s="173">
        <v>2774.789659999999</v>
      </c>
      <c r="I53" s="173">
        <v>4035.509480000001</v>
      </c>
      <c r="J53" s="173">
        <v>5781.631200000002</v>
      </c>
      <c r="K53" s="171">
        <v>1375.46484</v>
      </c>
      <c r="L53" s="168"/>
      <c r="M53" s="31">
        <v>1406.89211</v>
      </c>
      <c r="N53" s="31">
        <v>1367.89755</v>
      </c>
      <c r="O53" s="31">
        <v>1260.71982</v>
      </c>
      <c r="P53" s="31">
        <v>1746.1217199999999</v>
      </c>
      <c r="Q53" s="31">
        <v>1375.46484</v>
      </c>
      <c r="R53" s="167"/>
      <c r="S53" s="167"/>
    </row>
    <row r="54" spans="4:19" ht="14.25">
      <c r="D54" s="11" t="s">
        <v>24</v>
      </c>
      <c r="E54" s="39"/>
      <c r="F54" s="173">
        <v>528.4010999999999</v>
      </c>
      <c r="G54" s="173">
        <v>176.03499</v>
      </c>
      <c r="H54" s="173">
        <v>356.66207</v>
      </c>
      <c r="I54" s="173">
        <v>538.01419</v>
      </c>
      <c r="J54" s="173">
        <v>724.20176</v>
      </c>
      <c r="K54" s="171">
        <v>191.41221</v>
      </c>
      <c r="L54" s="168"/>
      <c r="M54" s="31">
        <v>176.03499</v>
      </c>
      <c r="N54" s="31">
        <v>180.62708</v>
      </c>
      <c r="O54" s="31">
        <v>181.35212</v>
      </c>
      <c r="P54" s="31">
        <v>186.18757</v>
      </c>
      <c r="Q54" s="31">
        <v>191.41221</v>
      </c>
      <c r="R54" s="167"/>
      <c r="S54" s="167"/>
    </row>
    <row r="55" spans="4:19" ht="14.25">
      <c r="D55" s="11" t="s">
        <v>25</v>
      </c>
      <c r="E55" s="39"/>
      <c r="F55" s="173">
        <v>-17.33587</v>
      </c>
      <c r="G55" s="173">
        <v>-5.3522</v>
      </c>
      <c r="H55" s="173">
        <v>-13.72515</v>
      </c>
      <c r="I55" s="173">
        <v>-21.030099999999997</v>
      </c>
      <c r="J55" s="173">
        <v>-30.65418</v>
      </c>
      <c r="K55" s="171">
        <v>-8.17576</v>
      </c>
      <c r="L55" s="168"/>
      <c r="M55" s="31">
        <v>-5.3522</v>
      </c>
      <c r="N55" s="31">
        <v>-8.37295</v>
      </c>
      <c r="O55" s="31">
        <v>-7.30495</v>
      </c>
      <c r="P55" s="31">
        <v>-9.62408</v>
      </c>
      <c r="Q55" s="31">
        <v>-8.17576</v>
      </c>
      <c r="R55" s="167"/>
      <c r="S55" s="167"/>
    </row>
    <row r="56" spans="4:19" ht="14.25">
      <c r="D56" s="11" t="s">
        <v>26</v>
      </c>
      <c r="E56" s="39"/>
      <c r="F56" s="173">
        <v>110.37761</v>
      </c>
      <c r="G56" s="173">
        <v>27.53394</v>
      </c>
      <c r="H56" s="173">
        <v>81.1597</v>
      </c>
      <c r="I56" s="173">
        <v>109.17626</v>
      </c>
      <c r="J56" s="173">
        <v>155.49007999999998</v>
      </c>
      <c r="K56" s="171">
        <v>37.77457</v>
      </c>
      <c r="L56" s="168"/>
      <c r="M56" s="31">
        <v>27.53394</v>
      </c>
      <c r="N56" s="31">
        <v>53.62576</v>
      </c>
      <c r="O56" s="31">
        <v>28.01656</v>
      </c>
      <c r="P56" s="31">
        <v>46.31382</v>
      </c>
      <c r="Q56" s="31">
        <v>37.77457</v>
      </c>
      <c r="R56" s="167"/>
      <c r="S56" s="167"/>
    </row>
    <row r="57" spans="4:19" ht="14.25">
      <c r="D57" s="11" t="s">
        <v>55</v>
      </c>
      <c r="E57" s="39"/>
      <c r="F57" s="173">
        <v>67.1314</v>
      </c>
      <c r="G57" s="173">
        <v>19.792</v>
      </c>
      <c r="H57" s="173">
        <v>36.88321</v>
      </c>
      <c r="I57" s="173">
        <v>53.62471</v>
      </c>
      <c r="J57" s="173">
        <v>71.64754</v>
      </c>
      <c r="K57" s="171">
        <v>17.04598</v>
      </c>
      <c r="L57" s="168"/>
      <c r="M57" s="31">
        <v>19.792</v>
      </c>
      <c r="N57" s="31">
        <v>17.09121</v>
      </c>
      <c r="O57" s="31">
        <v>16.7415</v>
      </c>
      <c r="P57" s="31">
        <v>18.02283</v>
      </c>
      <c r="Q57" s="31">
        <v>17.04598</v>
      </c>
      <c r="R57" s="167"/>
      <c r="S57" s="167"/>
    </row>
    <row r="58" spans="4:19" ht="14.25">
      <c r="D58" s="16" t="s">
        <v>35</v>
      </c>
      <c r="E58" s="39"/>
      <c r="F58" s="173"/>
      <c r="G58" s="173"/>
      <c r="H58" s="173"/>
      <c r="I58" s="173"/>
      <c r="J58" s="173"/>
      <c r="K58" s="173"/>
      <c r="L58" s="168"/>
      <c r="M58" s="173"/>
      <c r="N58" s="173"/>
      <c r="O58" s="173"/>
      <c r="P58" s="173"/>
      <c r="Q58" s="173"/>
      <c r="R58" s="167"/>
      <c r="S58" s="167"/>
    </row>
    <row r="59" spans="4:19" ht="14.25">
      <c r="D59" s="13" t="s">
        <v>56</v>
      </c>
      <c r="E59" s="39"/>
      <c r="F59" s="172">
        <v>8640.89938</v>
      </c>
      <c r="G59" s="172">
        <v>2062.72589</v>
      </c>
      <c r="H59" s="172">
        <v>4126.91107</v>
      </c>
      <c r="I59" s="172">
        <v>6055.3611</v>
      </c>
      <c r="J59" s="172">
        <v>8562.346170000012</v>
      </c>
      <c r="K59" s="172">
        <v>2067.40098</v>
      </c>
      <c r="L59" s="168"/>
      <c r="M59" s="30">
        <v>2062.72589</v>
      </c>
      <c r="N59" s="30">
        <v>2064.18518</v>
      </c>
      <c r="O59" s="30">
        <v>1928.45003</v>
      </c>
      <c r="P59" s="30">
        <v>2506.9850700000015</v>
      </c>
      <c r="Q59" s="30">
        <v>2067.40098</v>
      </c>
      <c r="R59" s="167"/>
      <c r="S59" s="167"/>
    </row>
    <row r="60" spans="4:19" ht="14.25">
      <c r="D60" s="17" t="s">
        <v>35</v>
      </c>
      <c r="E60" s="39"/>
      <c r="F60" s="174"/>
      <c r="G60" s="174"/>
      <c r="H60" s="174"/>
      <c r="I60" s="174"/>
      <c r="J60" s="174"/>
      <c r="K60" s="174"/>
      <c r="L60" s="168"/>
      <c r="M60" s="174"/>
      <c r="N60" s="174"/>
      <c r="O60" s="174"/>
      <c r="P60" s="174"/>
      <c r="Q60" s="174"/>
      <c r="R60" s="167"/>
      <c r="S60" s="167"/>
    </row>
    <row r="61" spans="4:19" ht="14.25">
      <c r="D61" s="13" t="s">
        <v>57</v>
      </c>
      <c r="E61" s="39"/>
      <c r="F61" s="172">
        <v>-430.45385</v>
      </c>
      <c r="G61" s="172">
        <v>148.16011</v>
      </c>
      <c r="H61" s="172">
        <v>81.1992899999996</v>
      </c>
      <c r="I61" s="172">
        <v>3.94678999999996</v>
      </c>
      <c r="J61" s="172">
        <v>-347.1951900000109</v>
      </c>
      <c r="K61" s="172">
        <v>-36.45443999999998</v>
      </c>
      <c r="L61" s="168"/>
      <c r="M61" s="30">
        <v>148.16011</v>
      </c>
      <c r="N61" s="30">
        <v>-66.96082</v>
      </c>
      <c r="O61" s="30">
        <v>-77.2525000000001</v>
      </c>
      <c r="P61" s="30">
        <v>-351.14197999999504</v>
      </c>
      <c r="Q61" s="30">
        <v>-36.45443999999998</v>
      </c>
      <c r="R61" s="167"/>
      <c r="S61" s="167"/>
    </row>
    <row r="62" spans="4:19" ht="14.25">
      <c r="D62" s="14" t="s">
        <v>35</v>
      </c>
      <c r="E62" s="39"/>
      <c r="F62" s="172"/>
      <c r="G62" s="172"/>
      <c r="H62" s="172"/>
      <c r="I62" s="172"/>
      <c r="J62" s="172"/>
      <c r="K62" s="172"/>
      <c r="L62" s="168"/>
      <c r="M62" s="172"/>
      <c r="N62" s="172"/>
      <c r="O62" s="172"/>
      <c r="P62" s="172"/>
      <c r="Q62" s="172"/>
      <c r="R62" s="167"/>
      <c r="S62" s="167"/>
    </row>
    <row r="63" spans="4:28" s="102" customFormat="1" ht="15">
      <c r="D63" s="11" t="s">
        <v>30</v>
      </c>
      <c r="E63" s="39"/>
      <c r="F63" s="175">
        <v>-31.070700000000002</v>
      </c>
      <c r="G63" s="175">
        <v>2.3418699999999966</v>
      </c>
      <c r="H63" s="175">
        <v>4.29296</v>
      </c>
      <c r="I63" s="175">
        <v>6.331200000000002</v>
      </c>
      <c r="J63" s="175">
        <v>-36.34908</v>
      </c>
      <c r="K63" s="175">
        <v>2.967139999999999</v>
      </c>
      <c r="L63" s="168"/>
      <c r="M63" s="31">
        <v>2.34187</v>
      </c>
      <c r="N63" s="31">
        <v>1.95109</v>
      </c>
      <c r="O63" s="31">
        <v>2.03824</v>
      </c>
      <c r="P63" s="31">
        <v>-42.680279999999996</v>
      </c>
      <c r="Q63" s="31">
        <v>2.967139999999999</v>
      </c>
      <c r="R63" s="167"/>
      <c r="S63" s="167"/>
      <c r="T63" s="183"/>
      <c r="U63" s="183"/>
      <c r="V63" s="183"/>
      <c r="W63" s="183"/>
      <c r="X63" s="183"/>
      <c r="Y63" s="183"/>
      <c r="Z63" s="183"/>
      <c r="AA63" s="183"/>
      <c r="AB63" s="183"/>
    </row>
    <row r="64" spans="4:19" ht="14.25">
      <c r="D64" s="15"/>
      <c r="E64" s="39"/>
      <c r="F64" s="175"/>
      <c r="G64" s="175"/>
      <c r="H64" s="175"/>
      <c r="I64" s="175"/>
      <c r="J64" s="175"/>
      <c r="K64" s="175"/>
      <c r="L64" s="168"/>
      <c r="M64" s="175"/>
      <c r="N64" s="175"/>
      <c r="O64" s="175"/>
      <c r="P64" s="175"/>
      <c r="Q64" s="175"/>
      <c r="R64" s="167"/>
      <c r="S64" s="167"/>
    </row>
    <row r="65" spans="4:19" ht="14.25">
      <c r="D65" s="11"/>
      <c r="E65" s="39"/>
      <c r="F65" s="175"/>
      <c r="G65" s="175"/>
      <c r="H65" s="175"/>
      <c r="I65" s="175"/>
      <c r="J65" s="175"/>
      <c r="K65" s="175"/>
      <c r="L65" s="168"/>
      <c r="M65" s="175"/>
      <c r="N65" s="175"/>
      <c r="O65" s="175"/>
      <c r="P65" s="175"/>
      <c r="Q65" s="175"/>
      <c r="R65" s="167"/>
      <c r="S65" s="167"/>
    </row>
    <row r="66" spans="4:19" ht="14.25">
      <c r="D66" s="11" t="s">
        <v>35</v>
      </c>
      <c r="E66" s="39"/>
      <c r="F66" s="176"/>
      <c r="G66" s="176"/>
      <c r="H66" s="176"/>
      <c r="I66" s="176"/>
      <c r="J66" s="176"/>
      <c r="K66" s="176"/>
      <c r="L66" s="168"/>
      <c r="M66" s="176"/>
      <c r="N66" s="176"/>
      <c r="O66" s="176"/>
      <c r="P66" s="176"/>
      <c r="Q66" s="176"/>
      <c r="R66" s="167"/>
      <c r="S66" s="167"/>
    </row>
    <row r="67" spans="4:19" ht="14.25">
      <c r="D67" s="13" t="s">
        <v>58</v>
      </c>
      <c r="E67" s="39"/>
      <c r="F67" s="177">
        <v>-461.52455</v>
      </c>
      <c r="G67" s="177">
        <v>150.50198</v>
      </c>
      <c r="H67" s="177">
        <v>85.4922499999996</v>
      </c>
      <c r="I67" s="177">
        <v>10.27799</v>
      </c>
      <c r="J67" s="177">
        <v>-383.5442700000109</v>
      </c>
      <c r="K67" s="177">
        <v>-33.487299999999976</v>
      </c>
      <c r="L67" s="168"/>
      <c r="M67" s="30">
        <v>150.50198</v>
      </c>
      <c r="N67" s="30">
        <v>-65.00973</v>
      </c>
      <c r="O67" s="30">
        <v>-75.2142600000001</v>
      </c>
      <c r="P67" s="30">
        <v>-393.822259999995</v>
      </c>
      <c r="Q67" s="30">
        <v>-33.487299999999976</v>
      </c>
      <c r="R67" s="167"/>
      <c r="S67" s="167"/>
    </row>
    <row r="68" spans="4:19" ht="14.25">
      <c r="D68" s="18" t="s">
        <v>35</v>
      </c>
      <c r="E68" s="39"/>
      <c r="F68" s="175"/>
      <c r="G68" s="175"/>
      <c r="H68" s="175"/>
      <c r="I68" s="175"/>
      <c r="J68" s="175"/>
      <c r="K68" s="175"/>
      <c r="L68" s="168"/>
      <c r="M68" s="175"/>
      <c r="N68" s="175"/>
      <c r="O68" s="175"/>
      <c r="P68" s="175"/>
      <c r="Q68" s="175"/>
      <c r="R68" s="167"/>
      <c r="S68" s="167"/>
    </row>
    <row r="69" spans="4:19" ht="14.25">
      <c r="D69" s="11" t="s">
        <v>32</v>
      </c>
      <c r="E69" s="39"/>
      <c r="F69" s="175">
        <v>-89.09051</v>
      </c>
      <c r="G69" s="175">
        <v>49.34025</v>
      </c>
      <c r="H69" s="175">
        <v>35.32405</v>
      </c>
      <c r="I69" s="175">
        <v>20.446240000000003</v>
      </c>
      <c r="J69" s="175">
        <v>-77.19143</v>
      </c>
      <c r="K69" s="175">
        <v>-2.4585700000000004</v>
      </c>
      <c r="L69" s="168"/>
      <c r="M69" s="31">
        <v>49.34025</v>
      </c>
      <c r="N69" s="31">
        <v>-14.0162</v>
      </c>
      <c r="O69" s="31">
        <v>-14.87781</v>
      </c>
      <c r="P69" s="31">
        <v>-97.63767</v>
      </c>
      <c r="Q69" s="31">
        <v>-2.4585700000000004</v>
      </c>
      <c r="R69" s="167"/>
      <c r="S69" s="167"/>
    </row>
    <row r="70" spans="4:19" ht="14.25">
      <c r="D70" s="19" t="s">
        <v>35</v>
      </c>
      <c r="E70" s="39"/>
      <c r="F70" s="176"/>
      <c r="G70" s="176"/>
      <c r="H70" s="176"/>
      <c r="I70" s="176"/>
      <c r="J70" s="176"/>
      <c r="K70" s="176"/>
      <c r="L70" s="168"/>
      <c r="M70" s="176"/>
      <c r="N70" s="176"/>
      <c r="O70" s="176"/>
      <c r="P70" s="176"/>
      <c r="Q70" s="176"/>
      <c r="R70" s="167"/>
      <c r="S70" s="167"/>
    </row>
    <row r="71" spans="4:19" ht="14.25">
      <c r="D71" s="13" t="s">
        <v>59</v>
      </c>
      <c r="E71" s="39"/>
      <c r="F71" s="177">
        <v>-372.43404</v>
      </c>
      <c r="G71" s="177">
        <v>101.16173</v>
      </c>
      <c r="H71" s="177">
        <v>50.1681999999996</v>
      </c>
      <c r="I71" s="177">
        <v>-10.16825</v>
      </c>
      <c r="J71" s="177">
        <v>-306.35284000001093</v>
      </c>
      <c r="K71" s="177">
        <v>-31.028729999999975</v>
      </c>
      <c r="L71" s="168"/>
      <c r="M71" s="30">
        <v>101.16173</v>
      </c>
      <c r="N71" s="30">
        <v>-50.99353</v>
      </c>
      <c r="O71" s="30">
        <v>-60.3364500000001</v>
      </c>
      <c r="P71" s="30">
        <v>-296.184589999995</v>
      </c>
      <c r="Q71" s="30">
        <v>-31.028729999999975</v>
      </c>
      <c r="R71" s="167"/>
      <c r="S71" s="167"/>
    </row>
    <row r="72" spans="8:19" ht="14.25">
      <c r="H72" s="178"/>
      <c r="L72" s="4"/>
      <c r="R72" s="167"/>
      <c r="S72" s="167"/>
    </row>
    <row r="73" spans="4:19" ht="15.75">
      <c r="D73" s="78" t="s">
        <v>230</v>
      </c>
      <c r="E73" s="64"/>
      <c r="F73" s="179"/>
      <c r="G73" s="179"/>
      <c r="H73" s="179"/>
      <c r="I73" s="179"/>
      <c r="J73" s="179"/>
      <c r="K73" s="179"/>
      <c r="L73" s="4"/>
      <c r="M73" s="180"/>
      <c r="N73" s="180"/>
      <c r="O73" s="180"/>
      <c r="P73" s="180"/>
      <c r="Q73" s="180"/>
      <c r="R73" s="167"/>
      <c r="S73" s="167"/>
    </row>
    <row r="74" spans="4:19" ht="15" thickBot="1">
      <c r="D74" s="79" t="s">
        <v>69</v>
      </c>
      <c r="E74" s="64"/>
      <c r="F74" s="165"/>
      <c r="G74" s="165"/>
      <c r="H74" s="165"/>
      <c r="I74" s="165"/>
      <c r="J74" s="165"/>
      <c r="K74" s="165"/>
      <c r="L74" s="4"/>
      <c r="M74" s="165"/>
      <c r="N74" s="165"/>
      <c r="O74" s="165"/>
      <c r="P74" s="165"/>
      <c r="Q74" s="165"/>
      <c r="R74" s="167"/>
      <c r="S74" s="167"/>
    </row>
    <row r="75" spans="12:19" ht="15" thickTop="1">
      <c r="L75" s="4"/>
      <c r="R75" s="167"/>
      <c r="S75" s="167"/>
    </row>
    <row r="76" spans="4:19" ht="14.25">
      <c r="D76" s="8" t="s">
        <v>103</v>
      </c>
      <c r="E76" s="65"/>
      <c r="F76" s="29">
        <v>1909</v>
      </c>
      <c r="G76" s="29">
        <v>1865</v>
      </c>
      <c r="H76" s="29">
        <v>1876</v>
      </c>
      <c r="I76" s="29">
        <v>1884</v>
      </c>
      <c r="J76" s="29">
        <v>1979</v>
      </c>
      <c r="K76" s="29">
        <v>1939</v>
      </c>
      <c r="L76" s="4"/>
      <c r="M76" s="57"/>
      <c r="N76" s="57"/>
      <c r="O76" s="57"/>
      <c r="P76" s="57"/>
      <c r="Q76" s="57"/>
      <c r="R76" s="167"/>
      <c r="S76" s="167"/>
    </row>
    <row r="77" spans="4:19" ht="14.25">
      <c r="D77" s="8" t="s">
        <v>104</v>
      </c>
      <c r="E77" s="65"/>
      <c r="F77" s="29">
        <v>48</v>
      </c>
      <c r="G77" s="29">
        <v>47</v>
      </c>
      <c r="H77" s="29">
        <v>46</v>
      </c>
      <c r="I77" s="29">
        <v>45</v>
      </c>
      <c r="J77" s="29">
        <v>44</v>
      </c>
      <c r="K77" s="29">
        <v>43</v>
      </c>
      <c r="L77" s="4"/>
      <c r="M77" s="57"/>
      <c r="N77" s="57"/>
      <c r="O77" s="57"/>
      <c r="P77" s="57"/>
      <c r="Q77" s="57"/>
      <c r="R77" s="167"/>
      <c r="S77" s="167"/>
    </row>
    <row r="78" spans="4:19" ht="14.25">
      <c r="D78" s="8" t="s">
        <v>105</v>
      </c>
      <c r="E78" s="65"/>
      <c r="F78" s="29">
        <v>467</v>
      </c>
      <c r="G78" s="29">
        <v>449</v>
      </c>
      <c r="H78" s="29">
        <v>465</v>
      </c>
      <c r="I78" s="29">
        <v>479</v>
      </c>
      <c r="J78" s="29">
        <v>576</v>
      </c>
      <c r="K78" s="29">
        <v>1188</v>
      </c>
      <c r="L78" s="4"/>
      <c r="M78" s="57"/>
      <c r="N78" s="57"/>
      <c r="O78" s="57"/>
      <c r="P78" s="57"/>
      <c r="Q78" s="57"/>
      <c r="R78" s="167"/>
      <c r="S78" s="167"/>
    </row>
    <row r="79" spans="4:19" ht="14.25">
      <c r="D79" s="88" t="s">
        <v>231</v>
      </c>
      <c r="E79" s="65"/>
      <c r="F79" s="56"/>
      <c r="G79" s="29">
        <v>1307</v>
      </c>
      <c r="H79" s="29">
        <v>1291</v>
      </c>
      <c r="I79" s="29">
        <v>1246</v>
      </c>
      <c r="J79" s="29">
        <v>1218</v>
      </c>
      <c r="K79" s="29">
        <v>607</v>
      </c>
      <c r="L79" s="29"/>
      <c r="M79" s="57"/>
      <c r="N79" s="57"/>
      <c r="O79" s="57"/>
      <c r="P79" s="57"/>
      <c r="Q79" s="57"/>
      <c r="R79" s="167"/>
      <c r="S79" s="167"/>
    </row>
    <row r="80" spans="4:19" ht="14.25">
      <c r="D80" s="8" t="s">
        <v>232</v>
      </c>
      <c r="E80" s="65"/>
      <c r="F80" s="29">
        <v>1434</v>
      </c>
      <c r="G80" s="29">
        <v>1434</v>
      </c>
      <c r="H80" s="29">
        <v>1434</v>
      </c>
      <c r="I80" s="29">
        <v>1433</v>
      </c>
      <c r="J80" s="29">
        <v>1434</v>
      </c>
      <c r="K80" s="29">
        <v>1436</v>
      </c>
      <c r="L80" s="29"/>
      <c r="M80" s="57"/>
      <c r="N80" s="57"/>
      <c r="O80" s="57"/>
      <c r="P80" s="57"/>
      <c r="Q80" s="57"/>
      <c r="R80" s="167"/>
      <c r="S80" s="167"/>
    </row>
    <row r="81" spans="4:19" ht="14.25">
      <c r="D81" s="8" t="s">
        <v>233</v>
      </c>
      <c r="E81" s="65"/>
      <c r="F81" s="29">
        <v>1339</v>
      </c>
      <c r="G81" s="29">
        <v>1338</v>
      </c>
      <c r="H81" s="29">
        <v>1337</v>
      </c>
      <c r="I81" s="29">
        <v>1351</v>
      </c>
      <c r="J81" s="29">
        <v>1259</v>
      </c>
      <c r="K81" s="29">
        <v>840</v>
      </c>
      <c r="L81" s="4"/>
      <c r="M81" s="57"/>
      <c r="N81" s="57"/>
      <c r="O81" s="57"/>
      <c r="P81" s="57"/>
      <c r="Q81" s="57"/>
      <c r="R81" s="167"/>
      <c r="S81" s="167"/>
    </row>
    <row r="82" spans="4:19" ht="14.25">
      <c r="D82" s="8" t="s">
        <v>109</v>
      </c>
      <c r="E82" s="65"/>
      <c r="F82" s="29">
        <v>6</v>
      </c>
      <c r="G82" s="29">
        <v>6</v>
      </c>
      <c r="H82" s="29">
        <v>6</v>
      </c>
      <c r="I82" s="29">
        <v>5</v>
      </c>
      <c r="J82" s="29">
        <v>5</v>
      </c>
      <c r="K82" s="29">
        <v>5</v>
      </c>
      <c r="L82" s="4"/>
      <c r="M82" s="57"/>
      <c r="N82" s="57"/>
      <c r="O82" s="57"/>
      <c r="P82" s="57"/>
      <c r="Q82" s="57"/>
      <c r="R82" s="167"/>
      <c r="S82" s="167"/>
    </row>
    <row r="83" spans="4:19" ht="14.25">
      <c r="D83" s="8" t="s">
        <v>110</v>
      </c>
      <c r="E83" s="65"/>
      <c r="F83" s="29">
        <v>429</v>
      </c>
      <c r="G83" s="29">
        <v>443</v>
      </c>
      <c r="H83" s="29">
        <v>432</v>
      </c>
      <c r="I83" s="29">
        <v>378</v>
      </c>
      <c r="J83" s="29">
        <v>435</v>
      </c>
      <c r="K83" s="29">
        <v>453</v>
      </c>
      <c r="L83" s="4"/>
      <c r="M83" s="57"/>
      <c r="N83" s="57"/>
      <c r="O83" s="57"/>
      <c r="P83" s="57"/>
      <c r="Q83" s="57"/>
      <c r="R83" s="167"/>
      <c r="S83" s="167"/>
    </row>
    <row r="84" spans="4:19" ht="14.25">
      <c r="D84" s="8" t="s">
        <v>111</v>
      </c>
      <c r="E84" s="65"/>
      <c r="F84" s="29">
        <v>95</v>
      </c>
      <c r="G84" s="29">
        <v>96</v>
      </c>
      <c r="H84" s="29">
        <v>87</v>
      </c>
      <c r="I84" s="29">
        <v>89</v>
      </c>
      <c r="J84" s="29">
        <v>81</v>
      </c>
      <c r="K84" s="29">
        <v>83</v>
      </c>
      <c r="L84" s="4"/>
      <c r="M84" s="57"/>
      <c r="N84" s="57"/>
      <c r="O84" s="57"/>
      <c r="P84" s="57"/>
      <c r="Q84" s="57"/>
      <c r="R84" s="167"/>
      <c r="S84" s="167"/>
    </row>
    <row r="85" spans="4:19" ht="14.25">
      <c r="D85" s="8" t="s">
        <v>112</v>
      </c>
      <c r="E85" s="65"/>
      <c r="F85" s="100">
        <v>0</v>
      </c>
      <c r="G85" s="100">
        <v>0</v>
      </c>
      <c r="H85" s="100">
        <v>0</v>
      </c>
      <c r="I85" s="100">
        <v>0</v>
      </c>
      <c r="J85" s="100">
        <v>0</v>
      </c>
      <c r="K85" s="100">
        <v>0</v>
      </c>
      <c r="L85" s="4"/>
      <c r="M85" s="57"/>
      <c r="N85" s="57"/>
      <c r="O85" s="57"/>
      <c r="P85" s="57"/>
      <c r="Q85" s="57"/>
      <c r="R85" s="167"/>
      <c r="S85" s="167"/>
    </row>
    <row r="86" spans="4:19" ht="14.25">
      <c r="D86" s="20" t="s">
        <v>113</v>
      </c>
      <c r="E86" s="65"/>
      <c r="F86" s="32">
        <v>5727</v>
      </c>
      <c r="G86" s="32">
        <v>6985</v>
      </c>
      <c r="H86" s="32">
        <v>6974</v>
      </c>
      <c r="I86" s="32">
        <v>6910</v>
      </c>
      <c r="J86" s="32">
        <v>7031</v>
      </c>
      <c r="K86" s="32">
        <v>6594</v>
      </c>
      <c r="L86" s="4"/>
      <c r="M86" s="57"/>
      <c r="N86" s="57"/>
      <c r="O86" s="57"/>
      <c r="P86" s="57"/>
      <c r="Q86" s="57"/>
      <c r="R86" s="167"/>
      <c r="S86" s="167"/>
    </row>
    <row r="87" spans="4:19" ht="14.25">
      <c r="D87" s="8" t="s">
        <v>114</v>
      </c>
      <c r="E87" s="65"/>
      <c r="F87" s="29">
        <v>134</v>
      </c>
      <c r="G87" s="29">
        <v>136</v>
      </c>
      <c r="H87" s="29">
        <v>139</v>
      </c>
      <c r="I87" s="29">
        <v>140</v>
      </c>
      <c r="J87" s="29">
        <v>139</v>
      </c>
      <c r="K87" s="29">
        <v>142</v>
      </c>
      <c r="L87" s="4"/>
      <c r="M87" s="57"/>
      <c r="N87" s="57"/>
      <c r="O87" s="57"/>
      <c r="P87" s="57"/>
      <c r="Q87" s="57"/>
      <c r="R87" s="167"/>
      <c r="S87" s="167"/>
    </row>
    <row r="88" spans="4:19" ht="14.25">
      <c r="D88" s="8" t="s">
        <v>109</v>
      </c>
      <c r="E88" s="65"/>
      <c r="F88" s="29">
        <v>1876</v>
      </c>
      <c r="G88" s="29">
        <v>2102</v>
      </c>
      <c r="H88" s="29">
        <v>2158</v>
      </c>
      <c r="I88" s="29">
        <v>2114</v>
      </c>
      <c r="J88" s="29">
        <v>2001</v>
      </c>
      <c r="K88" s="29">
        <v>2205</v>
      </c>
      <c r="L88" s="4"/>
      <c r="M88" s="57"/>
      <c r="N88" s="57"/>
      <c r="O88" s="57"/>
      <c r="P88" s="57"/>
      <c r="Q88" s="57"/>
      <c r="R88" s="167"/>
      <c r="S88" s="167"/>
    </row>
    <row r="89" spans="4:19" ht="14.25">
      <c r="D89" s="8" t="s">
        <v>234</v>
      </c>
      <c r="E89" s="65"/>
      <c r="F89" s="29">
        <v>93</v>
      </c>
      <c r="G89" s="29">
        <v>96</v>
      </c>
      <c r="H89" s="29">
        <v>94</v>
      </c>
      <c r="I89" s="29">
        <v>166</v>
      </c>
      <c r="J89" s="29">
        <v>51</v>
      </c>
      <c r="K89" s="29">
        <v>51</v>
      </c>
      <c r="L89" s="4"/>
      <c r="M89" s="57"/>
      <c r="N89" s="57"/>
      <c r="O89" s="57"/>
      <c r="P89" s="57"/>
      <c r="Q89" s="57"/>
      <c r="R89" s="167"/>
      <c r="S89" s="167"/>
    </row>
    <row r="90" spans="4:19" ht="14.25">
      <c r="D90" s="8" t="s">
        <v>111</v>
      </c>
      <c r="E90" s="65"/>
      <c r="F90" s="29">
        <v>422</v>
      </c>
      <c r="G90" s="29">
        <v>411</v>
      </c>
      <c r="H90" s="29">
        <v>422</v>
      </c>
      <c r="I90" s="29">
        <v>437</v>
      </c>
      <c r="J90" s="29">
        <v>494</v>
      </c>
      <c r="K90" s="29">
        <v>703</v>
      </c>
      <c r="L90" s="4"/>
      <c r="M90" s="57"/>
      <c r="N90" s="57"/>
      <c r="O90" s="57"/>
      <c r="P90" s="57"/>
      <c r="Q90" s="57"/>
      <c r="R90" s="167"/>
      <c r="S90" s="167"/>
    </row>
    <row r="91" spans="4:19" ht="14.25">
      <c r="D91" s="8" t="s">
        <v>108</v>
      </c>
      <c r="E91" s="65"/>
      <c r="F91" s="29">
        <v>78</v>
      </c>
      <c r="G91" s="29">
        <v>97</v>
      </c>
      <c r="H91" s="29">
        <v>51</v>
      </c>
      <c r="I91" s="29">
        <v>45</v>
      </c>
      <c r="J91" s="29">
        <v>136</v>
      </c>
      <c r="K91" s="29">
        <v>537</v>
      </c>
      <c r="L91" s="4"/>
      <c r="M91" s="57"/>
      <c r="N91" s="57"/>
      <c r="O91" s="57"/>
      <c r="P91" s="57"/>
      <c r="Q91" s="57"/>
      <c r="R91" s="167"/>
      <c r="S91" s="167"/>
    </row>
    <row r="92" spans="4:19" ht="14.25">
      <c r="D92" s="8" t="s">
        <v>117</v>
      </c>
      <c r="E92" s="65"/>
      <c r="F92" s="100">
        <v>0</v>
      </c>
      <c r="G92" s="100">
        <v>0</v>
      </c>
      <c r="H92" s="100">
        <v>0</v>
      </c>
      <c r="I92" s="100">
        <v>0</v>
      </c>
      <c r="J92" s="100">
        <v>0</v>
      </c>
      <c r="K92" s="100">
        <v>0</v>
      </c>
      <c r="L92" s="4"/>
      <c r="M92" s="57"/>
      <c r="N92" s="57"/>
      <c r="O92" s="57"/>
      <c r="P92" s="57"/>
      <c r="Q92" s="57"/>
      <c r="R92" s="167"/>
      <c r="S92" s="167"/>
    </row>
    <row r="93" spans="4:19" ht="14.25">
      <c r="D93" s="8" t="s">
        <v>118</v>
      </c>
      <c r="E93" s="65"/>
      <c r="F93" s="29">
        <v>973</v>
      </c>
      <c r="G93" s="29">
        <v>599</v>
      </c>
      <c r="H93" s="29">
        <v>980</v>
      </c>
      <c r="I93" s="29">
        <v>801</v>
      </c>
      <c r="J93" s="29">
        <v>851</v>
      </c>
      <c r="K93" s="29">
        <v>1321</v>
      </c>
      <c r="L93" s="4"/>
      <c r="M93" s="57"/>
      <c r="N93" s="57"/>
      <c r="O93" s="57"/>
      <c r="P93" s="57"/>
      <c r="Q93" s="57"/>
      <c r="R93" s="167"/>
      <c r="S93" s="167"/>
    </row>
    <row r="94" spans="4:19" ht="14.25">
      <c r="D94" s="20" t="s">
        <v>235</v>
      </c>
      <c r="E94" s="65"/>
      <c r="F94" s="32">
        <v>3576</v>
      </c>
      <c r="G94" s="32">
        <v>3441</v>
      </c>
      <c r="H94" s="32">
        <v>3844</v>
      </c>
      <c r="I94" s="32">
        <v>3703</v>
      </c>
      <c r="J94" s="32">
        <v>3672</v>
      </c>
      <c r="K94" s="32">
        <v>4959</v>
      </c>
      <c r="L94" s="4"/>
      <c r="M94" s="57"/>
      <c r="N94" s="57"/>
      <c r="O94" s="57"/>
      <c r="P94" s="57"/>
      <c r="Q94" s="57"/>
      <c r="R94" s="167"/>
      <c r="S94" s="167"/>
    </row>
    <row r="95" spans="4:19" ht="14.25">
      <c r="D95" s="88" t="s">
        <v>120</v>
      </c>
      <c r="E95" s="65"/>
      <c r="F95" s="100">
        <v>0</v>
      </c>
      <c r="G95" s="100">
        <v>0</v>
      </c>
      <c r="H95" s="100">
        <v>0</v>
      </c>
      <c r="I95" s="100">
        <v>0</v>
      </c>
      <c r="J95" s="100">
        <v>0</v>
      </c>
      <c r="K95" s="100">
        <v>0</v>
      </c>
      <c r="L95" s="4"/>
      <c r="M95" s="57"/>
      <c r="N95" s="57"/>
      <c r="O95" s="57"/>
      <c r="P95" s="57"/>
      <c r="Q95" s="57"/>
      <c r="R95" s="167"/>
      <c r="S95" s="167"/>
    </row>
    <row r="96" spans="4:19" ht="14.25">
      <c r="D96" s="20" t="s">
        <v>121</v>
      </c>
      <c r="E96" s="65"/>
      <c r="F96" s="32">
        <v>9303</v>
      </c>
      <c r="G96" s="32">
        <v>10426</v>
      </c>
      <c r="H96" s="32">
        <v>10818</v>
      </c>
      <c r="I96" s="32">
        <v>10613</v>
      </c>
      <c r="J96" s="32">
        <v>10703</v>
      </c>
      <c r="K96" s="32">
        <v>11553</v>
      </c>
      <c r="L96" s="4"/>
      <c r="M96" s="57"/>
      <c r="N96" s="57"/>
      <c r="O96" s="57"/>
      <c r="P96" s="57"/>
      <c r="Q96" s="57"/>
      <c r="R96" s="167"/>
      <c r="S96" s="167"/>
    </row>
    <row r="97" spans="4:19" ht="14.25">
      <c r="D97" s="20"/>
      <c r="E97" s="65"/>
      <c r="F97" s="32"/>
      <c r="G97" s="32"/>
      <c r="H97" s="32"/>
      <c r="I97" s="32"/>
      <c r="J97" s="32"/>
      <c r="K97" s="32"/>
      <c r="L97" s="4"/>
      <c r="M97" s="57"/>
      <c r="N97" s="57"/>
      <c r="O97" s="57"/>
      <c r="P97" s="57"/>
      <c r="Q97" s="57"/>
      <c r="R97" s="167"/>
      <c r="S97" s="167"/>
    </row>
    <row r="98" spans="4:19" ht="14.25">
      <c r="D98" s="20" t="s">
        <v>122</v>
      </c>
      <c r="E98" s="65"/>
      <c r="F98" s="32">
        <v>2581</v>
      </c>
      <c r="G98" s="32">
        <v>2623</v>
      </c>
      <c r="H98" s="32">
        <v>2635</v>
      </c>
      <c r="I98" s="32">
        <v>2538</v>
      </c>
      <c r="J98" s="32">
        <v>2368</v>
      </c>
      <c r="K98" s="32">
        <v>2500</v>
      </c>
      <c r="L98" s="4"/>
      <c r="M98" s="57"/>
      <c r="N98" s="57"/>
      <c r="O98" s="57"/>
      <c r="P98" s="57"/>
      <c r="Q98" s="57"/>
      <c r="R98" s="167"/>
      <c r="S98" s="167"/>
    </row>
    <row r="99" spans="4:19" ht="14.25">
      <c r="D99" s="8"/>
      <c r="E99" s="65"/>
      <c r="F99" s="100"/>
      <c r="G99" s="100"/>
      <c r="H99" s="100"/>
      <c r="I99" s="100"/>
      <c r="J99" s="100"/>
      <c r="K99" s="100"/>
      <c r="L99" s="4"/>
      <c r="M99" s="57"/>
      <c r="N99" s="57"/>
      <c r="O99" s="57"/>
      <c r="P99" s="57"/>
      <c r="Q99" s="57"/>
      <c r="R99" s="167"/>
      <c r="S99" s="167"/>
    </row>
    <row r="100" spans="4:19" ht="14.25">
      <c r="D100" s="8" t="s">
        <v>123</v>
      </c>
      <c r="E100" s="65"/>
      <c r="F100" s="100">
        <v>0</v>
      </c>
      <c r="G100" s="100">
        <v>0</v>
      </c>
      <c r="H100" s="100">
        <v>0</v>
      </c>
      <c r="I100" s="100">
        <v>0</v>
      </c>
      <c r="J100" s="100">
        <v>0</v>
      </c>
      <c r="K100" s="100">
        <v>0</v>
      </c>
      <c r="L100" s="4"/>
      <c r="M100" s="57"/>
      <c r="N100" s="57"/>
      <c r="O100" s="57"/>
      <c r="P100" s="57"/>
      <c r="Q100" s="57"/>
      <c r="R100" s="167"/>
      <c r="S100" s="167"/>
    </row>
    <row r="101" spans="4:19" ht="14.25">
      <c r="D101" s="8" t="s">
        <v>124</v>
      </c>
      <c r="E101" s="65"/>
      <c r="F101" s="31">
        <v>227</v>
      </c>
      <c r="G101" s="31">
        <v>226</v>
      </c>
      <c r="H101" s="31">
        <v>222</v>
      </c>
      <c r="I101" s="31">
        <v>210</v>
      </c>
      <c r="J101" s="100">
        <v>215</v>
      </c>
      <c r="K101" s="100">
        <v>221</v>
      </c>
      <c r="L101" s="4"/>
      <c r="M101" s="57"/>
      <c r="N101" s="57"/>
      <c r="O101" s="57"/>
      <c r="P101" s="57"/>
      <c r="Q101" s="57"/>
      <c r="R101" s="167"/>
      <c r="S101" s="167"/>
    </row>
    <row r="102" spans="4:19" ht="14.25">
      <c r="D102" s="8" t="s">
        <v>125</v>
      </c>
      <c r="E102" s="65"/>
      <c r="F102" s="29">
        <v>1178</v>
      </c>
      <c r="G102" s="29">
        <v>1160</v>
      </c>
      <c r="H102" s="29">
        <v>1179</v>
      </c>
      <c r="I102" s="29">
        <v>1183</v>
      </c>
      <c r="J102" s="100">
        <v>1126</v>
      </c>
      <c r="K102" s="100">
        <v>1057</v>
      </c>
      <c r="L102" s="4"/>
      <c r="M102" s="57"/>
      <c r="N102" s="57"/>
      <c r="O102" s="57"/>
      <c r="P102" s="57"/>
      <c r="Q102" s="57"/>
      <c r="R102" s="167"/>
      <c r="S102" s="167"/>
    </row>
    <row r="103" spans="4:19" ht="14.25">
      <c r="D103" s="8" t="s">
        <v>132</v>
      </c>
      <c r="E103" s="65"/>
      <c r="F103" s="29">
        <v>77</v>
      </c>
      <c r="G103" s="29">
        <v>1339</v>
      </c>
      <c r="H103" s="29">
        <v>1349</v>
      </c>
      <c r="I103" s="29">
        <v>1296</v>
      </c>
      <c r="J103" s="100">
        <v>1677</v>
      </c>
      <c r="K103" s="100">
        <v>1621</v>
      </c>
      <c r="L103" s="4"/>
      <c r="M103" s="57"/>
      <c r="N103" s="57"/>
      <c r="O103" s="57"/>
      <c r="P103" s="57"/>
      <c r="Q103" s="57"/>
      <c r="R103" s="167"/>
      <c r="S103" s="167"/>
    </row>
    <row r="104" spans="4:19" ht="14.25">
      <c r="D104" s="8" t="s">
        <v>236</v>
      </c>
      <c r="E104" s="65"/>
      <c r="F104" s="29">
        <v>40</v>
      </c>
      <c r="G104" s="29">
        <v>41</v>
      </c>
      <c r="H104" s="29">
        <v>40</v>
      </c>
      <c r="I104" s="29">
        <v>41</v>
      </c>
      <c r="J104" s="100">
        <v>43</v>
      </c>
      <c r="K104" s="100">
        <v>42</v>
      </c>
      <c r="L104" s="4"/>
      <c r="M104" s="57"/>
      <c r="N104" s="57"/>
      <c r="O104" s="57"/>
      <c r="P104" s="57"/>
      <c r="Q104" s="57"/>
      <c r="R104" s="167"/>
      <c r="S104" s="167"/>
    </row>
    <row r="105" spans="4:19" ht="14.25">
      <c r="D105" s="8" t="s">
        <v>128</v>
      </c>
      <c r="E105" s="65"/>
      <c r="F105" s="29">
        <v>70</v>
      </c>
      <c r="G105" s="29">
        <v>71</v>
      </c>
      <c r="H105" s="29">
        <v>77</v>
      </c>
      <c r="I105" s="29">
        <v>78</v>
      </c>
      <c r="J105" s="100">
        <v>75</v>
      </c>
      <c r="K105" s="100">
        <v>76</v>
      </c>
      <c r="L105" s="4"/>
      <c r="M105" s="57"/>
      <c r="N105" s="57"/>
      <c r="O105" s="57"/>
      <c r="P105" s="57"/>
      <c r="Q105" s="57"/>
      <c r="R105" s="167"/>
      <c r="S105" s="167"/>
    </row>
    <row r="106" spans="4:19" ht="14.25">
      <c r="D106" s="20" t="s">
        <v>129</v>
      </c>
      <c r="E106" s="65"/>
      <c r="F106" s="32">
        <v>1592</v>
      </c>
      <c r="G106" s="32">
        <v>2837</v>
      </c>
      <c r="H106" s="32">
        <v>2867</v>
      </c>
      <c r="I106" s="32">
        <v>2808</v>
      </c>
      <c r="J106" s="32">
        <v>3136</v>
      </c>
      <c r="K106" s="32">
        <v>3017</v>
      </c>
      <c r="L106" s="4"/>
      <c r="M106" s="57"/>
      <c r="N106" s="57"/>
      <c r="O106" s="57"/>
      <c r="P106" s="57"/>
      <c r="Q106" s="57"/>
      <c r="R106" s="167"/>
      <c r="S106" s="167"/>
    </row>
    <row r="107" spans="4:19" ht="14.25">
      <c r="D107" s="8"/>
      <c r="E107" s="65"/>
      <c r="F107" s="29"/>
      <c r="G107" s="29"/>
      <c r="H107" s="29"/>
      <c r="I107" s="29"/>
      <c r="J107" s="29"/>
      <c r="K107" s="29"/>
      <c r="L107" s="4"/>
      <c r="M107" s="57"/>
      <c r="N107" s="57"/>
      <c r="O107" s="57"/>
      <c r="P107" s="57"/>
      <c r="Q107" s="57"/>
      <c r="R107" s="167"/>
      <c r="S107" s="167"/>
    </row>
    <row r="108" spans="4:19" ht="14.25">
      <c r="D108" s="8" t="s">
        <v>124</v>
      </c>
      <c r="E108" s="65"/>
      <c r="F108" s="29">
        <v>752</v>
      </c>
      <c r="G108" s="29">
        <v>768</v>
      </c>
      <c r="H108" s="29">
        <v>693</v>
      </c>
      <c r="I108" s="29">
        <v>466</v>
      </c>
      <c r="J108" s="29">
        <v>642</v>
      </c>
      <c r="K108" s="29">
        <v>705</v>
      </c>
      <c r="L108" s="4"/>
      <c r="M108" s="57"/>
      <c r="N108" s="57"/>
      <c r="O108" s="57"/>
      <c r="P108" s="57"/>
      <c r="Q108" s="57"/>
      <c r="R108" s="167"/>
      <c r="S108" s="167"/>
    </row>
    <row r="109" spans="4:19" ht="14.25">
      <c r="D109" s="8" t="s">
        <v>130</v>
      </c>
      <c r="E109" s="65"/>
      <c r="F109" s="29">
        <v>1397</v>
      </c>
      <c r="G109" s="29">
        <v>1309</v>
      </c>
      <c r="H109" s="29">
        <v>1333</v>
      </c>
      <c r="I109" s="29">
        <v>1369</v>
      </c>
      <c r="J109" s="29">
        <v>1448</v>
      </c>
      <c r="K109" s="29">
        <v>1380</v>
      </c>
      <c r="L109" s="4"/>
      <c r="M109" s="57"/>
      <c r="N109" s="57"/>
      <c r="O109" s="57"/>
      <c r="P109" s="57"/>
      <c r="Q109" s="57"/>
      <c r="R109" s="167"/>
      <c r="S109" s="167"/>
    </row>
    <row r="110" spans="4:19" ht="14.25">
      <c r="D110" s="8" t="s">
        <v>131</v>
      </c>
      <c r="E110" s="65"/>
      <c r="F110" s="29">
        <v>7</v>
      </c>
      <c r="G110" s="29">
        <v>135</v>
      </c>
      <c r="H110" s="29">
        <v>128</v>
      </c>
      <c r="I110" s="29">
        <v>96</v>
      </c>
      <c r="J110" s="29">
        <v>200</v>
      </c>
      <c r="K110" s="29">
        <v>283</v>
      </c>
      <c r="L110" s="4"/>
      <c r="M110" s="57"/>
      <c r="N110" s="57"/>
      <c r="O110" s="57"/>
      <c r="P110" s="57"/>
      <c r="Q110" s="57"/>
      <c r="R110" s="167"/>
      <c r="S110" s="167"/>
    </row>
    <row r="111" spans="4:19" ht="14.25">
      <c r="D111" s="8" t="s">
        <v>128</v>
      </c>
      <c r="E111" s="65"/>
      <c r="F111" s="29">
        <v>1792</v>
      </c>
      <c r="G111" s="29">
        <v>1384</v>
      </c>
      <c r="H111" s="29">
        <v>1379</v>
      </c>
      <c r="I111" s="29">
        <v>1457</v>
      </c>
      <c r="J111" s="29">
        <v>1525</v>
      </c>
      <c r="K111" s="29">
        <v>1801</v>
      </c>
      <c r="L111" s="4"/>
      <c r="M111" s="57"/>
      <c r="N111" s="57"/>
      <c r="O111" s="57"/>
      <c r="P111" s="57"/>
      <c r="Q111" s="57"/>
      <c r="R111" s="167"/>
      <c r="S111" s="167"/>
    </row>
    <row r="112" spans="4:19" ht="14.25">
      <c r="D112" s="8" t="s">
        <v>126</v>
      </c>
      <c r="E112" s="65"/>
      <c r="F112" s="29">
        <v>1182</v>
      </c>
      <c r="G112" s="29">
        <v>1370</v>
      </c>
      <c r="H112" s="29">
        <v>1783</v>
      </c>
      <c r="I112" s="29">
        <v>1879</v>
      </c>
      <c r="J112" s="29">
        <v>1384</v>
      </c>
      <c r="K112" s="29">
        <v>1867</v>
      </c>
      <c r="L112" s="4"/>
      <c r="M112" s="57"/>
      <c r="N112" s="57"/>
      <c r="O112" s="57"/>
      <c r="P112" s="57"/>
      <c r="Q112" s="57"/>
      <c r="R112" s="167"/>
      <c r="S112" s="167"/>
    </row>
    <row r="113" spans="4:19" ht="14.25">
      <c r="D113" s="20" t="s">
        <v>133</v>
      </c>
      <c r="E113" s="65"/>
      <c r="F113" s="32">
        <v>5130</v>
      </c>
      <c r="G113" s="32">
        <v>4966</v>
      </c>
      <c r="H113" s="32">
        <v>5316</v>
      </c>
      <c r="I113" s="32">
        <v>5267</v>
      </c>
      <c r="J113" s="32">
        <v>5199</v>
      </c>
      <c r="K113" s="32">
        <v>6036</v>
      </c>
      <c r="L113" s="4"/>
      <c r="M113" s="57"/>
      <c r="N113" s="57"/>
      <c r="O113" s="57"/>
      <c r="P113" s="57"/>
      <c r="Q113" s="57"/>
      <c r="R113" s="167"/>
      <c r="S113" s="167"/>
    </row>
    <row r="114" spans="4:19" ht="14.25">
      <c r="D114" s="88"/>
      <c r="E114" s="65"/>
      <c r="F114" s="100"/>
      <c r="G114" s="100"/>
      <c r="H114" s="100"/>
      <c r="I114" s="100"/>
      <c r="J114" s="100"/>
      <c r="K114" s="100"/>
      <c r="L114" s="4"/>
      <c r="M114" s="57"/>
      <c r="N114" s="57"/>
      <c r="O114" s="57"/>
      <c r="P114" s="57"/>
      <c r="Q114" s="57"/>
      <c r="R114" s="167"/>
      <c r="S114" s="167"/>
    </row>
    <row r="115" spans="4:19" ht="14.25">
      <c r="D115" s="22" t="s">
        <v>134</v>
      </c>
      <c r="E115" s="65"/>
      <c r="F115" s="100">
        <v>0</v>
      </c>
      <c r="G115" s="100">
        <v>0</v>
      </c>
      <c r="H115" s="100">
        <v>0</v>
      </c>
      <c r="I115" s="100">
        <v>0</v>
      </c>
      <c r="J115" s="100">
        <v>0</v>
      </c>
      <c r="K115" s="100">
        <v>0</v>
      </c>
      <c r="L115" s="100"/>
      <c r="M115" s="57"/>
      <c r="N115" s="57"/>
      <c r="O115" s="57"/>
      <c r="P115" s="57"/>
      <c r="Q115" s="57"/>
      <c r="R115" s="167"/>
      <c r="S115" s="167"/>
    </row>
    <row r="116" spans="4:19" ht="14.25">
      <c r="D116" s="20" t="s">
        <v>135</v>
      </c>
      <c r="E116" s="65"/>
      <c r="F116" s="32">
        <v>9303</v>
      </c>
      <c r="G116" s="32">
        <v>10426</v>
      </c>
      <c r="H116" s="32">
        <v>10818</v>
      </c>
      <c r="I116" s="32">
        <v>10613</v>
      </c>
      <c r="J116" s="32">
        <v>10703</v>
      </c>
      <c r="K116" s="32">
        <v>11553</v>
      </c>
      <c r="M116" s="57"/>
      <c r="N116" s="57"/>
      <c r="O116" s="57"/>
      <c r="P116" s="57"/>
      <c r="Q116" s="57"/>
      <c r="R116" s="167"/>
      <c r="S116" s="167"/>
    </row>
    <row r="117" ht="14.25">
      <c r="R117" s="167"/>
    </row>
    <row r="118" spans="4:18" ht="14.25">
      <c r="D118" s="105" t="s">
        <v>171</v>
      </c>
      <c r="R118" s="167"/>
    </row>
    <row r="119" spans="4:18" ht="14.25">
      <c r="D119" s="106" t="s">
        <v>237</v>
      </c>
      <c r="F119" s="62"/>
      <c r="G119" s="62"/>
      <c r="H119" s="62"/>
      <c r="I119" s="62"/>
      <c r="J119" s="62"/>
      <c r="K119" s="62"/>
      <c r="R119" s="167"/>
    </row>
  </sheetData>
  <sheetProtection/>
  <mergeCells count="2">
    <mergeCell ref="F2:K3"/>
    <mergeCell ref="M2:Q3"/>
  </mergeCells>
  <printOptions horizontalCentered="1" verticalCentered="1"/>
  <pageMargins left="0.7086614173228347" right="0.7086614173228347" top="0" bottom="0" header="0.31496062992125984" footer="0.31496062992125984"/>
  <pageSetup fitToHeight="1" fitToWidth="1" horizontalDpi="600" verticalDpi="600" orientation="landscape" paperSize="8"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dc:creator>
  <cp:keywords/>
  <dc:description/>
  <cp:lastModifiedBy>Antonella</cp:lastModifiedBy>
  <cp:lastPrinted>2020-02-27T13:56:44Z</cp:lastPrinted>
  <dcterms:created xsi:type="dcterms:W3CDTF">2018-05-09T08:30:12Z</dcterms:created>
  <dcterms:modified xsi:type="dcterms:W3CDTF">2020-05-11T20:13:41Z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